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urs\Semestre2\Gestion Financière\"/>
    </mc:Choice>
  </mc:AlternateContent>
  <bookViews>
    <workbookView xWindow="0" yWindow="0" windowWidth="2157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D31" i="1"/>
  <c r="K27" i="1"/>
  <c r="K26" i="1"/>
  <c r="K25" i="1"/>
  <c r="K24" i="1"/>
  <c r="K23" i="1"/>
  <c r="M29" i="1"/>
  <c r="J29" i="1"/>
  <c r="G29" i="1"/>
  <c r="H27" i="1"/>
  <c r="H26" i="1"/>
  <c r="H25" i="1"/>
  <c r="H24" i="1"/>
  <c r="H23" i="1"/>
  <c r="E27" i="1"/>
  <c r="E26" i="1"/>
  <c r="E25" i="1"/>
  <c r="E24" i="1"/>
  <c r="E23" i="1"/>
  <c r="B24" i="1"/>
  <c r="B25" i="1"/>
  <c r="B26" i="1"/>
  <c r="B27" i="1"/>
  <c r="B23" i="1"/>
  <c r="D29" i="1"/>
  <c r="L28" i="1"/>
  <c r="I28" i="1"/>
  <c r="M19" i="1"/>
  <c r="M18" i="1"/>
  <c r="J18" i="1"/>
  <c r="J28" i="1" s="1"/>
  <c r="G20" i="1"/>
  <c r="G19" i="1"/>
  <c r="G18" i="1"/>
  <c r="D19" i="1"/>
  <c r="D20" i="1"/>
  <c r="D18" i="1"/>
  <c r="A30" i="1"/>
  <c r="B10" i="1"/>
  <c r="B11" i="1" s="1"/>
  <c r="A3" i="1"/>
  <c r="B3" i="1" s="1"/>
  <c r="C3" i="1" s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B7" i="1" s="1"/>
  <c r="D28" i="1" l="1"/>
  <c r="D30" i="1" s="1"/>
  <c r="G28" i="1"/>
  <c r="M31" i="1"/>
  <c r="J31" i="1"/>
  <c r="M28" i="1"/>
  <c r="B13" i="1"/>
  <c r="G30" i="1" l="1"/>
</calcChain>
</file>

<file path=xl/sharedStrings.xml><?xml version="1.0" encoding="utf-8"?>
<sst xmlns="http://schemas.openxmlformats.org/spreadsheetml/2006/main" count="17" uniqueCount="13">
  <si>
    <t>Investissement Départ</t>
  </si>
  <si>
    <t>Taux (en %)</t>
  </si>
  <si>
    <t>VAN</t>
  </si>
  <si>
    <t>n</t>
  </si>
  <si>
    <t>I2</t>
  </si>
  <si>
    <t>I1</t>
  </si>
  <si>
    <t>VAN ramené à l'infini</t>
  </si>
  <si>
    <t>p</t>
  </si>
  <si>
    <t>Espérance</t>
  </si>
  <si>
    <t>Variance</t>
  </si>
  <si>
    <t>E   ///   Var</t>
  </si>
  <si>
    <t>pour la Variance</t>
  </si>
  <si>
    <t>Avenir Proba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</si>
</sst>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11" xfId="0" applyBorder="1"/>
    <xf numFmtId="0" fontId="0" fillId="0" borderId="1" xfId="0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workbookViewId="0">
      <selection activeCell="H16" sqref="H16"/>
    </sheetView>
  </sheetViews>
  <sheetFormatPr defaultRowHeight="15" x14ac:dyDescent="0.25"/>
  <cols>
    <col min="1" max="1" width="21.42578125" bestFit="1" customWidth="1"/>
  </cols>
  <sheetData>
    <row r="1" spans="1:26" x14ac:dyDescent="0.25">
      <c r="A1" s="2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</row>
    <row r="2" spans="1:26" x14ac:dyDescent="0.25">
      <c r="A2" s="2">
        <v>10000</v>
      </c>
      <c r="B2" s="2">
        <v>5000</v>
      </c>
      <c r="C2" s="2">
        <v>5000</v>
      </c>
      <c r="D2" s="2">
        <v>4000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">
        <f>-A2</f>
        <v>-10000</v>
      </c>
      <c r="B3" s="2">
        <f>A3+(B2/((1+$B$5)^B1))</f>
        <v>-5454.545454545455</v>
      </c>
      <c r="C3" s="2">
        <f>B3+(C2/((1+$B$5)^C1))</f>
        <v>-1322.3140495867783</v>
      </c>
      <c r="D3" s="2">
        <f t="shared" ref="D3:H3" si="0">C3+(D2/((1+$B$5)^D1))</f>
        <v>1682.9451540195319</v>
      </c>
      <c r="E3" s="2">
        <f t="shared" si="0"/>
        <v>1682.9451540195319</v>
      </c>
      <c r="F3" s="2">
        <f t="shared" si="0"/>
        <v>1682.9451540195319</v>
      </c>
      <c r="G3" s="2">
        <f t="shared" si="0"/>
        <v>1682.9451540195319</v>
      </c>
      <c r="H3" s="2">
        <f t="shared" si="0"/>
        <v>1682.9451540195319</v>
      </c>
      <c r="I3" s="2">
        <f t="shared" ref="I3" si="1">H3+(I2/((1+$B$5)^I1))</f>
        <v>1682.9451540195319</v>
      </c>
      <c r="J3" s="2">
        <f t="shared" ref="J3" si="2">I3+(J2/((1+$B$5)^J1))</f>
        <v>1682.9451540195319</v>
      </c>
      <c r="K3" s="2">
        <f t="shared" ref="K3" si="3">J3+(K2/((1+$B$5)^K1))</f>
        <v>1682.9451540195319</v>
      </c>
      <c r="L3" s="2">
        <f t="shared" ref="L3" si="4">K3+(L2/((1+$B$5)^L1))</f>
        <v>1682.9451540195319</v>
      </c>
      <c r="M3" s="2">
        <f t="shared" ref="M3" si="5">L3+(M2/((1+$B$5)^M1))</f>
        <v>1682.9451540195319</v>
      </c>
      <c r="N3" s="2">
        <f t="shared" ref="N3" si="6">M3+(N2/((1+$B$5)^N1))</f>
        <v>1682.9451540195319</v>
      </c>
      <c r="O3" s="2">
        <f t="shared" ref="O3" si="7">N3+(O2/((1+$B$5)^O1))</f>
        <v>1682.9451540195319</v>
      </c>
      <c r="P3" s="2">
        <f t="shared" ref="P3" si="8">O3+(P2/((1+$B$5)^P1))</f>
        <v>1682.9451540195319</v>
      </c>
      <c r="Q3" s="2">
        <f t="shared" ref="Q3" si="9">P3+(Q2/((1+$B$5)^Q1))</f>
        <v>1682.9451540195319</v>
      </c>
      <c r="R3" s="2">
        <f t="shared" ref="R3" si="10">Q3+(R2/((1+$B$5)^R1))</f>
        <v>1682.9451540195319</v>
      </c>
      <c r="S3" s="2">
        <f t="shared" ref="S3" si="11">R3+(S2/((1+$B$5)^S1))</f>
        <v>1682.9451540195319</v>
      </c>
      <c r="T3" s="2">
        <f t="shared" ref="T3" si="12">S3+(T2/((1+$B$5)^T1))</f>
        <v>1682.9451540195319</v>
      </c>
      <c r="U3" s="2">
        <f t="shared" ref="U3" si="13">T3+(U2/((1+$B$5)^U1))</f>
        <v>1682.9451540195319</v>
      </c>
      <c r="V3" s="2">
        <f t="shared" ref="V3" si="14">U3+(V2/((1+$B$5)^V1))</f>
        <v>1682.9451540195319</v>
      </c>
      <c r="W3" s="2">
        <f t="shared" ref="W3" si="15">V3+(W2/((1+$B$5)^W1))</f>
        <v>1682.9451540195319</v>
      </c>
      <c r="X3" s="2">
        <f t="shared" ref="X3" si="16">W3+(X2/((1+$B$5)^X1))</f>
        <v>1682.9451540195319</v>
      </c>
      <c r="Y3" s="2">
        <f t="shared" ref="Y3" si="17">X3+(Y2/((1+$B$5)^Y1))</f>
        <v>1682.9451540195319</v>
      </c>
      <c r="Z3" s="2">
        <f t="shared" ref="Z3" si="18">Y3+(Z2/((1+$B$5)^Z1))</f>
        <v>1682.9451540195319</v>
      </c>
    </row>
    <row r="5" spans="1:26" x14ac:dyDescent="0.25">
      <c r="A5" s="11" t="s">
        <v>1</v>
      </c>
      <c r="B5" s="12">
        <v>0.1</v>
      </c>
    </row>
    <row r="7" spans="1:26" x14ac:dyDescent="0.25">
      <c r="A7" s="11" t="s">
        <v>2</v>
      </c>
      <c r="B7" s="12">
        <f>Z3</f>
        <v>1682.9451540195319</v>
      </c>
    </row>
    <row r="10" spans="1:26" x14ac:dyDescent="0.25">
      <c r="A10" s="13" t="s">
        <v>3</v>
      </c>
      <c r="B10" s="2">
        <f>COUNT(2:2)-1</f>
        <v>3</v>
      </c>
      <c r="C10" s="2"/>
      <c r="D10" s="2"/>
      <c r="E10" s="2"/>
    </row>
    <row r="11" spans="1:26" x14ac:dyDescent="0.25">
      <c r="A11" s="2"/>
      <c r="B11" s="2">
        <f>((1+$B$5)^B10)/(((1+$B$5)^B10)-1)</f>
        <v>4.0211480362537726</v>
      </c>
      <c r="C11" s="2"/>
      <c r="D11" s="2"/>
      <c r="E11" s="2"/>
    </row>
    <row r="12" spans="1:26" x14ac:dyDescent="0.25">
      <c r="A12" s="2"/>
      <c r="B12" s="2"/>
      <c r="C12" s="2"/>
      <c r="D12" s="2" t="s">
        <v>4</v>
      </c>
      <c r="E12" s="2" t="s">
        <v>5</v>
      </c>
    </row>
    <row r="13" spans="1:26" x14ac:dyDescent="0.25">
      <c r="A13" s="2" t="s">
        <v>6</v>
      </c>
      <c r="B13" s="2">
        <f>B7*B11</f>
        <v>6767.3716012084433</v>
      </c>
      <c r="C13" s="2"/>
      <c r="D13" s="2">
        <v>6767.37</v>
      </c>
      <c r="E13" s="2">
        <v>7142.86</v>
      </c>
    </row>
    <row r="16" spans="1:26" ht="15.75" thickBot="1" x14ac:dyDescent="0.3">
      <c r="A16" s="32" t="s">
        <v>12</v>
      </c>
    </row>
    <row r="17" spans="1:13" x14ac:dyDescent="0.25">
      <c r="A17" s="17" t="s">
        <v>0</v>
      </c>
      <c r="B17" s="3">
        <v>1</v>
      </c>
      <c r="C17" s="4" t="s">
        <v>7</v>
      </c>
      <c r="D17" s="5"/>
      <c r="E17" s="3">
        <v>2</v>
      </c>
      <c r="F17" s="4" t="s">
        <v>7</v>
      </c>
      <c r="G17" s="5"/>
      <c r="H17" s="3">
        <v>3</v>
      </c>
      <c r="I17" s="4" t="s">
        <v>7</v>
      </c>
      <c r="J17" s="5"/>
      <c r="K17" s="3">
        <v>4</v>
      </c>
      <c r="L17" s="4" t="s">
        <v>7</v>
      </c>
      <c r="M17" s="5"/>
    </row>
    <row r="18" spans="1:13" x14ac:dyDescent="0.25">
      <c r="A18" s="26">
        <v>10000</v>
      </c>
      <c r="B18" s="6">
        <v>5000</v>
      </c>
      <c r="C18" s="2">
        <v>0.4</v>
      </c>
      <c r="D18" s="7">
        <f>C18*B18</f>
        <v>2000</v>
      </c>
      <c r="E18" s="6">
        <v>6000</v>
      </c>
      <c r="F18" s="2">
        <v>0.2</v>
      </c>
      <c r="G18" s="7">
        <f>F18*E18</f>
        <v>1200</v>
      </c>
      <c r="H18" s="6"/>
      <c r="I18" s="2"/>
      <c r="J18" s="7">
        <f>I18*H18</f>
        <v>0</v>
      </c>
      <c r="K18" s="6"/>
      <c r="L18" s="2"/>
      <c r="M18" s="7">
        <f>L18*K18</f>
        <v>0</v>
      </c>
    </row>
    <row r="19" spans="1:13" x14ac:dyDescent="0.25">
      <c r="A19" s="26"/>
      <c r="B19" s="6">
        <v>6000</v>
      </c>
      <c r="C19" s="2">
        <v>0.4</v>
      </c>
      <c r="D19" s="7">
        <f t="shared" ref="D19:D20" si="19">C19*B19</f>
        <v>2400</v>
      </c>
      <c r="E19" s="6">
        <v>7000</v>
      </c>
      <c r="F19" s="2">
        <v>0.5</v>
      </c>
      <c r="G19" s="7">
        <f>F19*E19</f>
        <v>3500</v>
      </c>
      <c r="H19" s="6"/>
      <c r="I19" s="2"/>
      <c r="J19" s="7">
        <v>0</v>
      </c>
      <c r="K19" s="6"/>
      <c r="L19" s="2"/>
      <c r="M19" s="7">
        <f>L19*K19</f>
        <v>0</v>
      </c>
    </row>
    <row r="20" spans="1:13" x14ac:dyDescent="0.25">
      <c r="A20" s="26"/>
      <c r="B20" s="6">
        <v>7000</v>
      </c>
      <c r="C20" s="2">
        <v>0.2</v>
      </c>
      <c r="D20" s="7">
        <f t="shared" si="19"/>
        <v>1400</v>
      </c>
      <c r="E20" s="6">
        <v>8000</v>
      </c>
      <c r="F20" s="2">
        <v>0.3</v>
      </c>
      <c r="G20" s="7">
        <f>F20*E20</f>
        <v>2400</v>
      </c>
      <c r="H20" s="6"/>
      <c r="I20" s="2"/>
      <c r="J20" s="7"/>
      <c r="K20" s="6"/>
      <c r="L20" s="2"/>
      <c r="M20" s="7"/>
    </row>
    <row r="21" spans="1:13" x14ac:dyDescent="0.25">
      <c r="A21" s="26"/>
      <c r="B21" s="6"/>
      <c r="C21" s="2"/>
      <c r="D21" s="7"/>
      <c r="E21" s="6"/>
      <c r="F21" s="2"/>
      <c r="G21" s="7"/>
      <c r="H21" s="6"/>
      <c r="I21" s="2"/>
      <c r="J21" s="7"/>
      <c r="K21" s="6"/>
      <c r="L21" s="2"/>
      <c r="M21" s="7"/>
    </row>
    <row r="22" spans="1:13" ht="15.75" thickBot="1" x14ac:dyDescent="0.3">
      <c r="A22" s="18"/>
      <c r="B22" s="8"/>
      <c r="C22" s="9"/>
      <c r="D22" s="10"/>
      <c r="E22" s="8"/>
      <c r="F22" s="9"/>
      <c r="G22" s="10"/>
      <c r="H22" s="8"/>
      <c r="I22" s="9"/>
      <c r="J22" s="10"/>
      <c r="K22" s="8"/>
      <c r="L22" s="9"/>
      <c r="M22" s="10"/>
    </row>
    <row r="23" spans="1:13" x14ac:dyDescent="0.25">
      <c r="A23" s="1" t="s">
        <v>11</v>
      </c>
      <c r="B23" s="23">
        <f>C18*(B18-D$28)^2</f>
        <v>256000</v>
      </c>
      <c r="C23" s="24"/>
      <c r="D23" s="25"/>
      <c r="E23" s="23">
        <f>F18*(E18-G$28)^2</f>
        <v>242000</v>
      </c>
      <c r="F23" s="24"/>
      <c r="G23" s="25"/>
      <c r="H23" s="23">
        <f>I18*(H18-J$28)^2</f>
        <v>0</v>
      </c>
      <c r="I23" s="24"/>
      <c r="J23" s="25"/>
      <c r="K23" s="23">
        <f>L18*(K18-M$28)^2</f>
        <v>0</v>
      </c>
      <c r="L23" s="24"/>
      <c r="M23" s="25"/>
    </row>
    <row r="24" spans="1:13" x14ac:dyDescent="0.25">
      <c r="A24" s="1"/>
      <c r="B24" s="23">
        <f t="shared" ref="B24:B27" si="20">C19*(B19-D$28)^2</f>
        <v>16000</v>
      </c>
      <c r="C24" s="24"/>
      <c r="D24" s="25"/>
      <c r="E24" s="23">
        <f t="shared" ref="E24:E27" si="21">F19*(E19-G$28)^2</f>
        <v>5000</v>
      </c>
      <c r="F24" s="24"/>
      <c r="G24" s="25"/>
      <c r="H24" s="23">
        <f t="shared" ref="H24:H27" si="22">I19*(H19-J$28)^2</f>
        <v>0</v>
      </c>
      <c r="I24" s="24"/>
      <c r="J24" s="25"/>
      <c r="K24" s="23">
        <f t="shared" ref="K24:K27" si="23">L19*(K19-M$28)^2</f>
        <v>0</v>
      </c>
      <c r="L24" s="24"/>
      <c r="M24" s="25"/>
    </row>
    <row r="25" spans="1:13" x14ac:dyDescent="0.25">
      <c r="A25" s="1"/>
      <c r="B25" s="23">
        <f t="shared" si="20"/>
        <v>288000</v>
      </c>
      <c r="C25" s="24"/>
      <c r="D25" s="25"/>
      <c r="E25" s="23">
        <f t="shared" si="21"/>
        <v>243000</v>
      </c>
      <c r="F25" s="24"/>
      <c r="G25" s="25"/>
      <c r="H25" s="23">
        <f t="shared" si="22"/>
        <v>0</v>
      </c>
      <c r="I25" s="24"/>
      <c r="J25" s="25"/>
      <c r="K25" s="23">
        <f t="shared" si="23"/>
        <v>0</v>
      </c>
      <c r="L25" s="24"/>
      <c r="M25" s="25"/>
    </row>
    <row r="26" spans="1:13" x14ac:dyDescent="0.25">
      <c r="A26" s="1"/>
      <c r="B26" s="23">
        <f t="shared" si="20"/>
        <v>0</v>
      </c>
      <c r="C26" s="24"/>
      <c r="D26" s="25"/>
      <c r="E26" s="23">
        <f t="shared" si="21"/>
        <v>0</v>
      </c>
      <c r="F26" s="24"/>
      <c r="G26" s="25"/>
      <c r="H26" s="23">
        <f t="shared" si="22"/>
        <v>0</v>
      </c>
      <c r="I26" s="24"/>
      <c r="J26" s="25"/>
      <c r="K26" s="23">
        <f t="shared" si="23"/>
        <v>0</v>
      </c>
      <c r="L26" s="24"/>
      <c r="M26" s="25"/>
    </row>
    <row r="27" spans="1:13" ht="15.75" thickBot="1" x14ac:dyDescent="0.3">
      <c r="A27" s="1"/>
      <c r="B27" s="23">
        <f t="shared" si="20"/>
        <v>0</v>
      </c>
      <c r="C27" s="24"/>
      <c r="D27" s="25"/>
      <c r="E27" s="23">
        <f t="shared" si="21"/>
        <v>0</v>
      </c>
      <c r="F27" s="24"/>
      <c r="G27" s="25"/>
      <c r="H27" s="23">
        <f t="shared" si="22"/>
        <v>0</v>
      </c>
      <c r="I27" s="24"/>
      <c r="J27" s="25"/>
      <c r="K27" s="23">
        <f t="shared" si="23"/>
        <v>0</v>
      </c>
      <c r="L27" s="24"/>
      <c r="M27" s="25"/>
    </row>
    <row r="28" spans="1:13" x14ac:dyDescent="0.25">
      <c r="A28" s="27" t="s">
        <v>8</v>
      </c>
      <c r="B28" s="3"/>
      <c r="C28" s="4"/>
      <c r="D28" s="5">
        <f>SUM(D18:D22)</f>
        <v>5800</v>
      </c>
      <c r="E28" s="3"/>
      <c r="F28" s="4"/>
      <c r="G28" s="29">
        <f>SUM(G18:G22)</f>
        <v>7100</v>
      </c>
      <c r="H28" s="3"/>
      <c r="I28" s="4">
        <f>COUNT(I18:I22)</f>
        <v>0</v>
      </c>
      <c r="J28" s="5">
        <f>SUM(J18:J22)</f>
        <v>0</v>
      </c>
      <c r="K28" s="19"/>
      <c r="L28" s="4">
        <f>COUNT(L18:L22)</f>
        <v>0</v>
      </c>
      <c r="M28" s="5">
        <f>SUM(M18:M22)</f>
        <v>0</v>
      </c>
    </row>
    <row r="29" spans="1:13" ht="15.75" thickBot="1" x14ac:dyDescent="0.3">
      <c r="A29" s="31" t="s">
        <v>9</v>
      </c>
      <c r="B29" s="21"/>
      <c r="C29" s="14"/>
      <c r="D29" s="22">
        <f>SUM(B23:B27)</f>
        <v>560000</v>
      </c>
      <c r="E29" s="21"/>
      <c r="F29" s="14"/>
      <c r="G29" s="16">
        <f>SUM(E23:E27)</f>
        <v>490000</v>
      </c>
      <c r="H29" s="21"/>
      <c r="I29" s="14"/>
      <c r="J29" s="22">
        <f>SUM(H23:H27)</f>
        <v>0</v>
      </c>
      <c r="K29" s="15"/>
      <c r="L29" s="14"/>
      <c r="M29" s="22">
        <f>SUM(K23:K27)</f>
        <v>0</v>
      </c>
    </row>
    <row r="30" spans="1:13" x14ac:dyDescent="0.25">
      <c r="A30" s="27">
        <f>-A18</f>
        <v>-10000</v>
      </c>
      <c r="B30" s="3"/>
      <c r="C30" s="4"/>
      <c r="D30" s="5">
        <f>A30+(D28/((1+$B$5)^B17))</f>
        <v>-4727.2727272727279</v>
      </c>
      <c r="E30" s="3"/>
      <c r="F30" s="4"/>
      <c r="G30" s="29">
        <f>D30+(G28/((1+$B$5)^E17))</f>
        <v>1140.4958677685936</v>
      </c>
      <c r="H30" s="3"/>
      <c r="I30" s="4"/>
      <c r="J30" s="5"/>
      <c r="K30" s="19"/>
      <c r="L30" s="4"/>
      <c r="M30" s="5"/>
    </row>
    <row r="31" spans="1:13" ht="15.75" thickBot="1" x14ac:dyDescent="0.3">
      <c r="A31" s="28" t="s">
        <v>10</v>
      </c>
      <c r="B31" s="8"/>
      <c r="C31" s="9"/>
      <c r="D31" s="10">
        <f>D29/((1+$B$5)^2)^B17</f>
        <v>462809.91735537181</v>
      </c>
      <c r="E31" s="8"/>
      <c r="F31" s="9"/>
      <c r="G31" s="30">
        <f>D31+G29/((1+$B$5)^2)^E17</f>
        <v>797486.51048425632</v>
      </c>
      <c r="H31" s="8"/>
      <c r="I31" s="9"/>
      <c r="J31" s="10">
        <f>J29/((1+$B$5)^(2*H17))</f>
        <v>0</v>
      </c>
      <c r="K31" s="20"/>
      <c r="L31" s="9"/>
      <c r="M31" s="10">
        <f>M29/((1+$B$5)^(2*K17))</f>
        <v>0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2017-05-03T06:49:01Z</dcterms:created>
  <dcterms:modified xsi:type="dcterms:W3CDTF">2017-05-03T10:14:30Z</dcterms:modified>
</cp:coreProperties>
</file>