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5150" windowHeight="8085" activeTab="2"/>
  </bookViews>
  <sheets>
    <sheet name="Compte en T" sheetId="3" r:id="rId1"/>
    <sheet name="Calcul Résultat Exercice" sheetId="2" r:id="rId2"/>
    <sheet name="Bilan" sheetId="4" r:id="rId3"/>
  </sheets>
  <definedNames>
    <definedName name="_xlnm.Print_Area" localSheetId="0">'Compte en T'!$A$1:$K$35</definedName>
  </definedNames>
  <calcPr calcId="125725"/>
</workbook>
</file>

<file path=xl/calcChain.xml><?xml version="1.0" encoding="utf-8"?>
<calcChain xmlns="http://schemas.openxmlformats.org/spreadsheetml/2006/main">
  <c r="E30" i="2"/>
  <c r="E29"/>
  <c r="F18" i="4"/>
  <c r="C18"/>
  <c r="D18"/>
  <c r="B18"/>
  <c r="F7"/>
  <c r="D16"/>
  <c r="D15"/>
  <c r="D8"/>
  <c r="D11"/>
  <c r="D12"/>
  <c r="D13"/>
  <c r="D14"/>
  <c r="D7"/>
  <c r="E33" i="3"/>
  <c r="H33"/>
  <c r="G16"/>
  <c r="J11"/>
  <c r="G11"/>
  <c r="G6"/>
  <c r="B33"/>
  <c r="B13"/>
  <c r="B23"/>
  <c r="D23"/>
  <c r="D28"/>
  <c r="C23" i="2"/>
  <c r="E23"/>
  <c r="F23"/>
  <c r="F25" s="1"/>
  <c r="B23"/>
  <c r="B25" s="1"/>
  <c r="B8" i="3"/>
  <c r="B18"/>
  <c r="D18"/>
  <c r="D8" l="1"/>
</calcChain>
</file>

<file path=xl/sharedStrings.xml><?xml version="1.0" encoding="utf-8"?>
<sst xmlns="http://schemas.openxmlformats.org/spreadsheetml/2006/main" count="89" uniqueCount="72">
  <si>
    <t>CCA</t>
  </si>
  <si>
    <t>PCA</t>
  </si>
  <si>
    <t>Charges</t>
  </si>
  <si>
    <t>débit</t>
  </si>
  <si>
    <t>crédit</t>
  </si>
  <si>
    <t>Produit</t>
  </si>
  <si>
    <t>A1</t>
  </si>
  <si>
    <t>A2</t>
  </si>
  <si>
    <t>A3</t>
  </si>
  <si>
    <t>A4</t>
  </si>
  <si>
    <t>A5</t>
  </si>
  <si>
    <t>Totaux</t>
  </si>
  <si>
    <t>SD</t>
  </si>
  <si>
    <t>SC</t>
  </si>
  <si>
    <t>COMPTE DE PASSIF</t>
  </si>
  <si>
    <t>COMPTES D'ACTIF</t>
  </si>
  <si>
    <t>101 capital</t>
  </si>
  <si>
    <t>1511 prov R&amp;C</t>
  </si>
  <si>
    <t>164 emprunt</t>
  </si>
  <si>
    <t>40 Dettes</t>
  </si>
  <si>
    <t>487 PCA</t>
  </si>
  <si>
    <t>21 immo corp</t>
  </si>
  <si>
    <t>281 amort immo corp</t>
  </si>
  <si>
    <t>27 immo fin</t>
  </si>
  <si>
    <t>37 stk mch</t>
  </si>
  <si>
    <t>297 depr immo fin</t>
  </si>
  <si>
    <t>397 depr stk mch</t>
  </si>
  <si>
    <t>41 créances</t>
  </si>
  <si>
    <t>491 depr créances</t>
  </si>
  <si>
    <t>503 VMP</t>
  </si>
  <si>
    <t>5903 depr VMP</t>
  </si>
  <si>
    <t>512 bq</t>
  </si>
  <si>
    <t>486 CCA</t>
  </si>
  <si>
    <t>445 TVA</t>
  </si>
  <si>
    <t>diminution des charges de 5605</t>
  </si>
  <si>
    <t>augmentation des produits de 100</t>
  </si>
  <si>
    <t>Annexe</t>
  </si>
  <si>
    <t>Comptes 6</t>
  </si>
  <si>
    <t>Comptes 7</t>
  </si>
  <si>
    <t>ACTIF</t>
  </si>
  <si>
    <t>Brut</t>
  </si>
  <si>
    <t>Net</t>
  </si>
  <si>
    <t>Montant</t>
  </si>
  <si>
    <t>PASSIF</t>
  </si>
  <si>
    <t>ACTIF IMMOBILISE</t>
  </si>
  <si>
    <t>Immo Incorporelles</t>
  </si>
  <si>
    <t>Immo Corporelles</t>
  </si>
  <si>
    <t>Immo Financières</t>
  </si>
  <si>
    <t>CAPITAUX PROPRES</t>
  </si>
  <si>
    <t>Capital</t>
  </si>
  <si>
    <t>Résultat de l'exercice</t>
  </si>
  <si>
    <t>DETTES</t>
  </si>
  <si>
    <t>PROV POUR R ET C</t>
  </si>
  <si>
    <t>Emprunt</t>
  </si>
  <si>
    <t>Dettes</t>
  </si>
  <si>
    <t>ACTIF CIRCULANT</t>
  </si>
  <si>
    <t>Stocks et en cours</t>
  </si>
  <si>
    <t>Créances</t>
  </si>
  <si>
    <t>VMP</t>
  </si>
  <si>
    <t>Disponibilités</t>
  </si>
  <si>
    <t>TVA</t>
  </si>
  <si>
    <t>Total ACTIF</t>
  </si>
  <si>
    <t>Total PASSIF</t>
  </si>
  <si>
    <t>Amort et Dépr</t>
  </si>
  <si>
    <t xml:space="preserve"> Cela ne sont pas pris en compte dans l'annexe 6 il faut l'ajouter …</t>
  </si>
  <si>
    <t xml:space="preserve"> Ces deux derniers dans l'actif (TVA et CCA) ne sont pas pris en compte dans l'annexe 6 il faut l'ajouter par rapport à notre journal</t>
  </si>
  <si>
    <t>Le résultat est égal au produit moins les charges donc :</t>
  </si>
  <si>
    <t>On a ainsi une augmentation du résultat de l'exercice de</t>
  </si>
  <si>
    <t>CALCUL DU NOUVEAU RESULTAT DE L'EXERCICE</t>
  </si>
  <si>
    <t>NOUVEAU BILAN</t>
  </si>
  <si>
    <t>On doit toujours avoir actif=passif (si on l'a pas c'est pas grave dans la mesure où l'erreur peut se poduire plus tôt</t>
  </si>
  <si>
    <t>(=56341+5705)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</si>
</sst>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omic Sans MS"/>
      <family val="4"/>
    </font>
    <font>
      <sz val="6"/>
      <color theme="1"/>
      <name val="Comic Sans MS"/>
      <family val="4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u/>
      <sz val="20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 applyBorder="1"/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1" fillId="0" borderId="0" xfId="0" applyFont="1" applyBorder="1" applyAlignment="1">
      <alignment horizontal="right"/>
    </xf>
    <xf numFmtId="0" fontId="1" fillId="0" borderId="0" xfId="0" applyFont="1"/>
    <xf numFmtId="0" fontId="1" fillId="0" borderId="0" xfId="0" applyFont="1" applyBorder="1"/>
    <xf numFmtId="0" fontId="5" fillId="0" borderId="0" xfId="0" applyFont="1"/>
    <xf numFmtId="0" fontId="0" fillId="0" borderId="0" xfId="0" applyFont="1"/>
    <xf numFmtId="0" fontId="0" fillId="0" borderId="0" xfId="0" applyFill="1"/>
    <xf numFmtId="0" fontId="6" fillId="0" borderId="0" xfId="0" applyFont="1" applyFill="1"/>
    <xf numFmtId="0" fontId="0" fillId="0" borderId="3" xfId="0" applyFill="1" applyBorder="1"/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7" fillId="0" borderId="0" xfId="0" applyFont="1" applyFill="1"/>
    <xf numFmtId="0" fontId="7" fillId="0" borderId="3" xfId="0" applyFont="1" applyBorder="1"/>
    <xf numFmtId="0" fontId="7" fillId="0" borderId="1" xfId="0" applyFont="1" applyFill="1" applyBorder="1"/>
    <xf numFmtId="0" fontId="7" fillId="0" borderId="3" xfId="0" applyFont="1" applyFill="1" applyBorder="1"/>
    <xf numFmtId="0" fontId="7" fillId="0" borderId="0" xfId="0" applyFont="1"/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/>
    </xf>
    <xf numFmtId="0" fontId="9" fillId="0" borderId="0" xfId="0" applyFont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9" fillId="0" borderId="0" xfId="0" applyFont="1" applyFill="1"/>
    <xf numFmtId="0" fontId="13" fillId="0" borderId="0" xfId="0" applyFont="1" applyBorder="1" applyAlignment="1">
      <alignment horizontal="right"/>
    </xf>
    <xf numFmtId="0" fontId="13" fillId="0" borderId="0" xfId="0" applyFont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0" borderId="5" xfId="0" applyFont="1" applyBorder="1"/>
    <xf numFmtId="164" fontId="8" fillId="0" borderId="5" xfId="0" applyNumberFormat="1" applyFont="1" applyBorder="1"/>
    <xf numFmtId="164" fontId="8" fillId="0" borderId="6" xfId="0" applyNumberFormat="1" applyFont="1" applyBorder="1"/>
    <xf numFmtId="0" fontId="8" fillId="0" borderId="6" xfId="0" applyFont="1" applyBorder="1"/>
    <xf numFmtId="0" fontId="16" fillId="0" borderId="4" xfId="0" applyFont="1" applyBorder="1"/>
    <xf numFmtId="164" fontId="16" fillId="0" borderId="4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5"/>
  <sheetViews>
    <sheetView workbookViewId="0">
      <selection activeCell="D7" sqref="D7"/>
    </sheetView>
  </sheetViews>
  <sheetFormatPr baseColWidth="10" defaultRowHeight="15"/>
  <sheetData>
    <row r="1" spans="1:13" ht="26.25">
      <c r="A1" s="35" t="s">
        <v>15</v>
      </c>
      <c r="B1" s="35"/>
      <c r="C1" s="35"/>
      <c r="D1" s="35"/>
      <c r="E1" s="35"/>
      <c r="G1" s="34" t="s">
        <v>14</v>
      </c>
      <c r="H1" s="34"/>
      <c r="I1" s="34"/>
      <c r="J1" s="34"/>
      <c r="K1" s="34"/>
    </row>
    <row r="2" spans="1:13" s="37" customFormat="1" ht="15.75">
      <c r="A2" s="36"/>
      <c r="B2" s="36"/>
      <c r="C2" s="36"/>
      <c r="D2" s="36"/>
      <c r="E2" s="36"/>
      <c r="G2"/>
      <c r="H2"/>
      <c r="I2"/>
      <c r="J2"/>
      <c r="K2"/>
    </row>
    <row r="3" spans="1:13">
      <c r="A3" s="29" t="s">
        <v>21</v>
      </c>
      <c r="B3" s="32"/>
      <c r="D3" s="29" t="s">
        <v>22</v>
      </c>
      <c r="E3" s="29"/>
      <c r="G3" s="29" t="s">
        <v>16</v>
      </c>
      <c r="H3" s="29"/>
      <c r="J3" s="29" t="s">
        <v>17</v>
      </c>
      <c r="K3" s="29"/>
    </row>
    <row r="4" spans="1:13">
      <c r="A4" s="19">
        <v>40000</v>
      </c>
      <c r="B4" s="9">
        <v>15000</v>
      </c>
      <c r="D4" s="3">
        <v>10600</v>
      </c>
      <c r="E4" s="18">
        <v>12000</v>
      </c>
      <c r="G4" s="3"/>
      <c r="H4" s="22">
        <v>37500</v>
      </c>
      <c r="J4" s="3"/>
      <c r="K4" s="22">
        <v>0</v>
      </c>
    </row>
    <row r="5" spans="1:13">
      <c r="D5" s="2"/>
      <c r="E5">
        <v>2000</v>
      </c>
      <c r="J5" s="4"/>
      <c r="K5">
        <v>600</v>
      </c>
    </row>
    <row r="6" spans="1:13" ht="15.75">
      <c r="A6" s="9"/>
      <c r="B6" s="9"/>
      <c r="D6" s="2"/>
      <c r="E6">
        <v>450</v>
      </c>
      <c r="G6" s="40">
        <f>H4</f>
        <v>37500</v>
      </c>
      <c r="H6" s="39" t="s">
        <v>13</v>
      </c>
      <c r="J6" s="40">
        <v>600</v>
      </c>
      <c r="K6" s="39" t="s">
        <v>13</v>
      </c>
    </row>
    <row r="7" spans="1:13" ht="15.75">
      <c r="D7" s="2"/>
      <c r="E7">
        <v>600</v>
      </c>
      <c r="J7" s="40"/>
      <c r="K7" s="39"/>
      <c r="L7" s="4"/>
      <c r="M7" s="4"/>
    </row>
    <row r="8" spans="1:13" ht="15.75">
      <c r="A8" s="38" t="s">
        <v>12</v>
      </c>
      <c r="B8" s="39">
        <f>A4-B4</f>
        <v>25000</v>
      </c>
      <c r="D8" s="40">
        <f>SUM(E4:E7)-D4</f>
        <v>4450</v>
      </c>
      <c r="E8" s="39" t="s">
        <v>13</v>
      </c>
      <c r="G8" s="29" t="s">
        <v>18</v>
      </c>
      <c r="H8" s="29"/>
      <c r="J8" s="29" t="s">
        <v>19</v>
      </c>
      <c r="K8" s="29"/>
      <c r="L8" s="4"/>
      <c r="M8" s="4"/>
    </row>
    <row r="9" spans="1:13" ht="15.75">
      <c r="D9" s="40"/>
      <c r="E9" s="39"/>
      <c r="G9" s="3"/>
      <c r="H9" s="22">
        <v>50000</v>
      </c>
      <c r="J9" s="3"/>
      <c r="K9" s="22">
        <v>70000</v>
      </c>
      <c r="L9" s="4"/>
      <c r="M9" s="4"/>
    </row>
    <row r="10" spans="1:13">
      <c r="A10" s="29" t="s">
        <v>23</v>
      </c>
      <c r="B10" s="32"/>
      <c r="D10" s="29" t="s">
        <v>25</v>
      </c>
      <c r="E10" s="29"/>
      <c r="J10" s="4"/>
      <c r="K10">
        <v>3468.4</v>
      </c>
      <c r="L10" s="4"/>
      <c r="M10" s="4"/>
    </row>
    <row r="11" spans="1:13" ht="15" customHeight="1">
      <c r="A11" s="19">
        <v>12750</v>
      </c>
      <c r="B11" s="9"/>
      <c r="D11" s="3">
        <v>450</v>
      </c>
      <c r="E11" s="22">
        <v>450</v>
      </c>
      <c r="G11" s="40">
        <f>H9</f>
        <v>50000</v>
      </c>
      <c r="H11" s="39" t="s">
        <v>13</v>
      </c>
      <c r="J11" s="40">
        <f>K9+K10</f>
        <v>73468.399999999994</v>
      </c>
      <c r="K11" s="39" t="s">
        <v>13</v>
      </c>
      <c r="L11" s="4"/>
      <c r="M11" s="4"/>
    </row>
    <row r="12" spans="1:13" ht="16.5" customHeight="1">
      <c r="D12" s="2"/>
      <c r="L12" s="4"/>
      <c r="M12" s="4"/>
    </row>
    <row r="13" spans="1:13" ht="14.25" customHeight="1">
      <c r="A13" s="38" t="s">
        <v>12</v>
      </c>
      <c r="B13" s="39">
        <f>A11-B11</f>
        <v>12750</v>
      </c>
      <c r="D13" s="41">
        <v>0</v>
      </c>
      <c r="E13" s="41"/>
      <c r="G13" t="s">
        <v>64</v>
      </c>
      <c r="L13" s="4"/>
      <c r="M13" s="4"/>
    </row>
    <row r="14" spans="1:13" ht="14.25" customHeight="1">
      <c r="A14" s="9"/>
      <c r="B14" s="9"/>
      <c r="D14" s="42"/>
      <c r="E14" s="42"/>
      <c r="G14" s="29" t="s">
        <v>20</v>
      </c>
      <c r="H14" s="29"/>
      <c r="L14" s="4"/>
      <c r="M14" s="4"/>
    </row>
    <row r="15" spans="1:13" ht="15.75" customHeight="1">
      <c r="A15" s="29" t="s">
        <v>24</v>
      </c>
      <c r="B15" s="29"/>
      <c r="D15" s="29" t="s">
        <v>26</v>
      </c>
      <c r="E15" s="29"/>
      <c r="G15" s="3"/>
      <c r="H15">
        <v>4600</v>
      </c>
      <c r="L15" s="4"/>
      <c r="M15" s="4"/>
    </row>
    <row r="16" spans="1:13" ht="19.5" customHeight="1">
      <c r="A16" s="21">
        <v>15245</v>
      </c>
      <c r="B16">
        <v>15245</v>
      </c>
      <c r="D16" s="3">
        <v>650</v>
      </c>
      <c r="E16" s="18">
        <v>650</v>
      </c>
      <c r="G16" s="39">
        <f>H15</f>
        <v>4600</v>
      </c>
      <c r="H16" s="39" t="s">
        <v>13</v>
      </c>
      <c r="L16" s="4"/>
      <c r="M16" s="4"/>
    </row>
    <row r="17" spans="1:13">
      <c r="A17" s="2">
        <v>34200</v>
      </c>
      <c r="D17" s="2"/>
      <c r="E17">
        <v>1500</v>
      </c>
      <c r="H17" s="4"/>
      <c r="I17" s="4"/>
      <c r="J17" s="4"/>
      <c r="K17" s="4"/>
      <c r="L17" s="4"/>
      <c r="M17" s="4"/>
    </row>
    <row r="18" spans="1:13" ht="16.5" customHeight="1">
      <c r="A18" s="38" t="s">
        <v>12</v>
      </c>
      <c r="B18" s="39">
        <f>A17</f>
        <v>34200</v>
      </c>
      <c r="D18" s="40">
        <f>E17</f>
        <v>1500</v>
      </c>
      <c r="E18" s="39" t="s">
        <v>13</v>
      </c>
      <c r="H18" s="31"/>
      <c r="I18" s="31"/>
      <c r="J18" s="31"/>
      <c r="K18" s="31"/>
      <c r="L18" s="31"/>
      <c r="M18" s="31"/>
    </row>
    <row r="19" spans="1:13" ht="13.5" customHeight="1">
      <c r="H19" s="13"/>
      <c r="I19" s="13"/>
      <c r="J19" s="14"/>
      <c r="K19" s="13"/>
      <c r="L19" s="13"/>
      <c r="M19" s="13"/>
    </row>
    <row r="20" spans="1:13">
      <c r="A20" s="29" t="s">
        <v>27</v>
      </c>
      <c r="B20" s="29"/>
      <c r="D20" s="29" t="s">
        <v>28</v>
      </c>
      <c r="E20" s="29"/>
      <c r="H20" s="13"/>
      <c r="I20" s="13"/>
      <c r="J20" s="13"/>
      <c r="K20" s="13"/>
      <c r="L20" s="13"/>
      <c r="M20" s="13"/>
    </row>
    <row r="21" spans="1:13">
      <c r="A21" s="20">
        <v>150000</v>
      </c>
      <c r="B21" s="10">
        <v>2392</v>
      </c>
      <c r="C21" s="10"/>
      <c r="D21" s="12">
        <v>500</v>
      </c>
      <c r="E21" s="18">
        <v>10500</v>
      </c>
      <c r="H21" s="15"/>
      <c r="I21" s="13"/>
      <c r="J21" s="13"/>
      <c r="K21" s="13"/>
      <c r="L21" s="15"/>
      <c r="M21" s="16"/>
    </row>
    <row r="22" spans="1:13" ht="15" customHeight="1">
      <c r="A22" s="2">
        <v>1196</v>
      </c>
      <c r="B22">
        <v>1196</v>
      </c>
      <c r="D22" s="2">
        <v>3100</v>
      </c>
      <c r="E22" s="1">
        <v>600</v>
      </c>
      <c r="H22" s="15"/>
      <c r="I22" s="16"/>
      <c r="J22" s="16"/>
      <c r="K22" s="16"/>
      <c r="L22" s="15"/>
      <c r="M22" s="16"/>
    </row>
    <row r="23" spans="1:13" ht="15" customHeight="1">
      <c r="A23" s="38" t="s">
        <v>12</v>
      </c>
      <c r="B23" s="39">
        <f>A21+A22-B21-B22</f>
        <v>147608</v>
      </c>
      <c r="D23" s="40">
        <f>E21+E22-D21-D22</f>
        <v>7500</v>
      </c>
      <c r="E23" s="39" t="s">
        <v>13</v>
      </c>
      <c r="H23" s="15"/>
      <c r="I23" s="16"/>
      <c r="J23" s="13"/>
      <c r="K23" s="16"/>
      <c r="L23" s="13"/>
      <c r="M23" s="13"/>
    </row>
    <row r="24" spans="1:13" ht="15" customHeight="1">
      <c r="A24" s="5"/>
      <c r="B24" s="6"/>
      <c r="D24" s="7"/>
      <c r="E24" s="6"/>
      <c r="H24" s="15"/>
      <c r="I24" s="13"/>
      <c r="J24" s="13"/>
      <c r="K24" s="13"/>
      <c r="L24" s="15"/>
      <c r="M24" s="13"/>
    </row>
    <row r="25" spans="1:13">
      <c r="A25" s="29" t="s">
        <v>29</v>
      </c>
      <c r="B25" s="29"/>
      <c r="D25" s="29" t="s">
        <v>30</v>
      </c>
      <c r="E25" s="29"/>
      <c r="H25" s="15"/>
      <c r="I25" s="13"/>
      <c r="J25" s="13"/>
      <c r="K25" s="13"/>
      <c r="L25" s="13"/>
      <c r="M25" s="13"/>
    </row>
    <row r="26" spans="1:13" ht="15" customHeight="1">
      <c r="A26" s="19">
        <v>4100</v>
      </c>
      <c r="B26" s="11"/>
      <c r="D26" s="3"/>
      <c r="E26" s="18">
        <v>0</v>
      </c>
      <c r="H26" s="15"/>
      <c r="I26" s="13"/>
      <c r="J26" s="13"/>
      <c r="K26" s="13"/>
      <c r="L26" s="13"/>
      <c r="M26" s="13"/>
    </row>
    <row r="27" spans="1:13" ht="15.75" customHeight="1">
      <c r="A27" s="2"/>
      <c r="D27" s="2"/>
      <c r="E27">
        <v>300</v>
      </c>
      <c r="H27" s="15"/>
      <c r="I27" s="16"/>
      <c r="J27" s="13"/>
      <c r="K27" s="16"/>
      <c r="L27" s="15"/>
      <c r="M27" s="13"/>
    </row>
    <row r="28" spans="1:13" ht="15.75">
      <c r="A28" s="38" t="s">
        <v>12</v>
      </c>
      <c r="B28" s="39">
        <v>4100</v>
      </c>
      <c r="D28" s="40">
        <f>E27+E26</f>
        <v>300</v>
      </c>
      <c r="E28" s="39" t="s">
        <v>13</v>
      </c>
      <c r="H28" s="15"/>
      <c r="I28" s="16"/>
      <c r="J28" s="16"/>
      <c r="K28" s="16"/>
      <c r="L28" s="15"/>
      <c r="M28" s="16"/>
    </row>
    <row r="29" spans="1:13">
      <c r="H29" s="15"/>
      <c r="I29" s="16"/>
      <c r="J29" s="13"/>
      <c r="K29" s="16"/>
      <c r="L29" s="15"/>
      <c r="M29" s="16"/>
    </row>
    <row r="30" spans="1:13" ht="18.75" customHeight="1">
      <c r="A30" s="29" t="s">
        <v>31</v>
      </c>
      <c r="B30" s="29"/>
      <c r="D30" s="29" t="s">
        <v>33</v>
      </c>
      <c r="E30" s="29"/>
      <c r="G30" s="29" t="s">
        <v>32</v>
      </c>
      <c r="H30" s="29"/>
      <c r="I30" s="16"/>
      <c r="J30" s="13"/>
      <c r="K30" s="16"/>
      <c r="L30" s="15"/>
      <c r="M30" s="13"/>
    </row>
    <row r="31" spans="1:13" ht="17.25" customHeight="1">
      <c r="A31" s="19">
        <v>15346</v>
      </c>
      <c r="B31" s="11"/>
      <c r="D31" s="3">
        <v>392</v>
      </c>
      <c r="E31" s="11"/>
      <c r="G31" s="3">
        <v>2000</v>
      </c>
      <c r="H31" s="11"/>
      <c r="I31" s="13"/>
      <c r="J31" s="13"/>
      <c r="K31" s="13"/>
      <c r="L31" s="15"/>
      <c r="M31" s="13"/>
    </row>
    <row r="32" spans="1:13">
      <c r="A32" s="2"/>
      <c r="D32" s="2">
        <v>568.4</v>
      </c>
      <c r="G32" s="2"/>
      <c r="I32" s="13"/>
      <c r="J32" s="13"/>
      <c r="K32" s="13"/>
      <c r="L32" s="15"/>
      <c r="M32" s="13"/>
    </row>
    <row r="33" spans="1:13" ht="15.75">
      <c r="A33" s="38" t="s">
        <v>12</v>
      </c>
      <c r="B33" s="39">
        <f>A31</f>
        <v>15346</v>
      </c>
      <c r="D33" s="38" t="s">
        <v>12</v>
      </c>
      <c r="E33" s="39">
        <f>D31+D32</f>
        <v>960.4</v>
      </c>
      <c r="G33" s="38" t="s">
        <v>12</v>
      </c>
      <c r="H33" s="39">
        <f>G31</f>
        <v>2000</v>
      </c>
      <c r="I33" s="16"/>
      <c r="J33" s="16"/>
      <c r="K33" s="16"/>
      <c r="L33" s="17"/>
      <c r="M33" s="16"/>
    </row>
    <row r="34" spans="1:13" ht="15.75">
      <c r="A34" s="38"/>
      <c r="B34" s="39"/>
      <c r="H34" s="17"/>
      <c r="I34" s="16"/>
      <c r="J34" s="16"/>
      <c r="K34" s="16"/>
      <c r="L34" s="17"/>
      <c r="M34" s="16"/>
    </row>
    <row r="35" spans="1:13">
      <c r="A35" t="s">
        <v>65</v>
      </c>
      <c r="B35" s="6"/>
      <c r="H35" s="17"/>
      <c r="I35" s="16"/>
      <c r="J35" s="16"/>
      <c r="K35" s="16"/>
      <c r="L35" s="17"/>
      <c r="M35" s="16"/>
    </row>
    <row r="36" spans="1:13" ht="17.25" customHeight="1">
      <c r="H36" s="15"/>
      <c r="I36" s="17"/>
      <c r="J36" s="17"/>
      <c r="K36" s="17"/>
      <c r="L36" s="17"/>
      <c r="M36" s="17"/>
    </row>
    <row r="37" spans="1:13">
      <c r="H37" s="4"/>
      <c r="I37" s="4"/>
      <c r="J37" s="4"/>
      <c r="K37" s="4"/>
      <c r="L37" s="4"/>
      <c r="M37" s="4"/>
    </row>
    <row r="38" spans="1:13">
      <c r="H38" s="4"/>
      <c r="I38" s="4"/>
      <c r="J38" s="4"/>
      <c r="K38" s="4"/>
      <c r="L38" s="4"/>
      <c r="M38" s="4"/>
    </row>
    <row r="39" spans="1:13">
      <c r="H39" s="4"/>
      <c r="I39" s="30"/>
      <c r="J39" s="30"/>
      <c r="K39" s="4"/>
      <c r="L39" s="30"/>
      <c r="M39" s="30"/>
    </row>
    <row r="40" spans="1:13">
      <c r="A40" s="5"/>
      <c r="B40" s="6"/>
      <c r="H40" s="4"/>
      <c r="I40" s="4"/>
      <c r="J40" s="4"/>
      <c r="K40" s="4"/>
      <c r="L40" s="4"/>
      <c r="M40" s="4"/>
    </row>
    <row r="41" spans="1:13">
      <c r="H41" s="4"/>
      <c r="I41" s="5"/>
      <c r="J41" s="7"/>
      <c r="K41" s="4"/>
      <c r="L41" s="4"/>
      <c r="M41" s="4"/>
    </row>
    <row r="42" spans="1:13">
      <c r="H42" s="4"/>
      <c r="I42" s="4"/>
      <c r="J42" s="4"/>
      <c r="K42" s="4"/>
      <c r="L42" s="5"/>
      <c r="M42" s="7"/>
    </row>
    <row r="43" spans="1:13">
      <c r="H43" s="4"/>
      <c r="I43" s="4"/>
      <c r="J43" s="4"/>
      <c r="K43" s="4"/>
      <c r="L43" s="30"/>
      <c r="M43" s="30"/>
    </row>
    <row r="44" spans="1:13">
      <c r="H44" s="4"/>
      <c r="I44" s="4"/>
      <c r="J44" s="4"/>
      <c r="K44" s="4"/>
      <c r="L44" s="4"/>
      <c r="M44" s="4"/>
    </row>
    <row r="45" spans="1:13">
      <c r="H45" s="4"/>
      <c r="I45" s="4"/>
      <c r="J45" s="4"/>
      <c r="K45" s="4"/>
      <c r="L45" s="7"/>
      <c r="M45" s="7"/>
    </row>
    <row r="46" spans="1:13">
      <c r="H46" s="4"/>
      <c r="I46" s="4"/>
      <c r="J46" s="4"/>
      <c r="K46" s="4"/>
      <c r="L46" s="4"/>
      <c r="M46" s="4"/>
    </row>
    <row r="47" spans="1:13">
      <c r="H47" s="4"/>
      <c r="I47" s="30"/>
      <c r="J47" s="30"/>
      <c r="K47" s="4"/>
      <c r="L47" s="4"/>
      <c r="M47" s="4"/>
    </row>
    <row r="48" spans="1:13">
      <c r="H48" s="4"/>
      <c r="I48" s="23"/>
      <c r="J48" s="23"/>
      <c r="K48" s="4"/>
      <c r="L48" s="4"/>
      <c r="M48" s="4"/>
    </row>
    <row r="49" spans="8:13">
      <c r="H49" s="4"/>
      <c r="I49" s="4"/>
      <c r="J49" s="4"/>
      <c r="K49" s="4"/>
      <c r="L49" s="4"/>
      <c r="M49" s="4"/>
    </row>
    <row r="50" spans="8:13">
      <c r="H50" s="4"/>
      <c r="I50" s="4"/>
      <c r="J50" s="4"/>
      <c r="K50" s="4"/>
      <c r="L50" s="4"/>
      <c r="M50" s="4"/>
    </row>
    <row r="51" spans="8:13">
      <c r="H51" s="4"/>
      <c r="I51" s="7"/>
      <c r="J51" s="7"/>
      <c r="K51" s="4"/>
      <c r="L51" s="4"/>
      <c r="M51" s="4"/>
    </row>
    <row r="52" spans="8:13">
      <c r="H52" s="4"/>
      <c r="I52" s="4"/>
      <c r="J52" s="4"/>
      <c r="K52" s="4"/>
      <c r="L52" s="4"/>
      <c r="M52" s="4"/>
    </row>
    <row r="53" spans="8:13">
      <c r="H53" s="4"/>
      <c r="I53" s="4"/>
      <c r="J53" s="4"/>
      <c r="K53" s="4"/>
      <c r="L53" s="4"/>
      <c r="M53" s="4"/>
    </row>
    <row r="54" spans="8:13">
      <c r="H54" s="4"/>
      <c r="I54" s="4"/>
      <c r="J54" s="4"/>
      <c r="K54" s="4"/>
      <c r="L54" s="4"/>
      <c r="M54" s="4"/>
    </row>
    <row r="55" spans="8:13">
      <c r="H55" s="4"/>
      <c r="I55" s="4"/>
      <c r="J55" s="4"/>
      <c r="K55" s="4"/>
      <c r="L55" s="4"/>
      <c r="M55" s="4"/>
    </row>
  </sheetData>
  <mergeCells count="27">
    <mergeCell ref="A1:E1"/>
    <mergeCell ref="G1:K1"/>
    <mergeCell ref="A3:B3"/>
    <mergeCell ref="D3:E3"/>
    <mergeCell ref="I39:J39"/>
    <mergeCell ref="L43:M43"/>
    <mergeCell ref="A30:B30"/>
    <mergeCell ref="A25:B25"/>
    <mergeCell ref="A10:B10"/>
    <mergeCell ref="D10:E10"/>
    <mergeCell ref="I47:J47"/>
    <mergeCell ref="D13:E13"/>
    <mergeCell ref="J3:K3"/>
    <mergeCell ref="L39:M39"/>
    <mergeCell ref="A15:B15"/>
    <mergeCell ref="D15:E15"/>
    <mergeCell ref="D25:E25"/>
    <mergeCell ref="H18:K18"/>
    <mergeCell ref="L18:M18"/>
    <mergeCell ref="A20:B20"/>
    <mergeCell ref="D20:E20"/>
    <mergeCell ref="G3:H3"/>
    <mergeCell ref="G8:H8"/>
    <mergeCell ref="J8:K8"/>
    <mergeCell ref="G14:H14"/>
    <mergeCell ref="D30:E30"/>
    <mergeCell ref="G30:H30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0"/>
  <sheetViews>
    <sheetView workbookViewId="0">
      <selection sqref="A1:I1"/>
    </sheetView>
  </sheetViews>
  <sheetFormatPr baseColWidth="10" defaultRowHeight="15"/>
  <cols>
    <col min="2" max="6" width="13.7109375" customWidth="1"/>
  </cols>
  <sheetData>
    <row r="1" spans="1:9" ht="26.25">
      <c r="A1" s="48" t="s">
        <v>68</v>
      </c>
      <c r="B1" s="48"/>
      <c r="C1" s="48"/>
      <c r="D1" s="48"/>
      <c r="E1" s="48"/>
      <c r="F1" s="48"/>
      <c r="G1" s="48"/>
      <c r="H1" s="48"/>
      <c r="I1" s="48"/>
    </row>
    <row r="3" spans="1:9" ht="21">
      <c r="B3" s="43" t="s">
        <v>37</v>
      </c>
      <c r="C3" s="43"/>
      <c r="E3" s="43" t="s">
        <v>38</v>
      </c>
      <c r="F3" s="43"/>
    </row>
    <row r="4" spans="1:9" ht="18.75">
      <c r="A4" s="45" t="s">
        <v>36</v>
      </c>
      <c r="B4" s="46" t="s">
        <v>2</v>
      </c>
      <c r="C4" s="46"/>
      <c r="E4" s="46" t="s">
        <v>5</v>
      </c>
      <c r="F4" s="46"/>
    </row>
    <row r="5" spans="1:9" ht="18.75">
      <c r="B5" s="47" t="s">
        <v>3</v>
      </c>
      <c r="C5" s="47" t="s">
        <v>4</v>
      </c>
      <c r="E5" s="47" t="s">
        <v>3</v>
      </c>
      <c r="F5" s="47" t="s">
        <v>4</v>
      </c>
    </row>
    <row r="6" spans="1:9" ht="15.75">
      <c r="A6" s="33"/>
      <c r="B6" s="33"/>
      <c r="C6" s="33"/>
      <c r="D6" s="33"/>
      <c r="E6" s="33"/>
      <c r="F6" s="33"/>
    </row>
    <row r="7" spans="1:9" ht="15.75">
      <c r="A7" s="33" t="s">
        <v>6</v>
      </c>
      <c r="B7" s="33">
        <v>2000</v>
      </c>
      <c r="C7" s="33"/>
      <c r="D7" s="33"/>
      <c r="E7" s="33"/>
      <c r="F7" s="33">
        <v>500</v>
      </c>
    </row>
    <row r="8" spans="1:9" ht="15.75">
      <c r="A8" s="33"/>
      <c r="B8" s="33">
        <v>600</v>
      </c>
      <c r="C8" s="33"/>
      <c r="D8" s="33"/>
      <c r="E8" s="33"/>
      <c r="F8" s="33">
        <v>3100</v>
      </c>
    </row>
    <row r="9" spans="1:9" ht="15.75">
      <c r="A9" s="33"/>
      <c r="B9" s="33"/>
      <c r="C9" s="33"/>
      <c r="D9" s="33"/>
      <c r="E9" s="33"/>
      <c r="F9" s="33"/>
    </row>
    <row r="10" spans="1:9" ht="15.75">
      <c r="A10" s="33" t="s">
        <v>7</v>
      </c>
      <c r="B10" s="33">
        <v>15245</v>
      </c>
      <c r="C10" s="33">
        <v>34200</v>
      </c>
      <c r="D10" s="33"/>
      <c r="E10" s="33"/>
      <c r="F10" s="33">
        <v>650</v>
      </c>
    </row>
    <row r="11" spans="1:9" ht="15.75">
      <c r="A11" s="33"/>
      <c r="B11" s="33">
        <v>1500</v>
      </c>
      <c r="C11" s="33"/>
      <c r="D11" s="33"/>
      <c r="E11" s="33"/>
      <c r="F11" s="33"/>
    </row>
    <row r="12" spans="1:9" ht="15.75">
      <c r="A12" s="33"/>
      <c r="B12" s="33"/>
      <c r="C12" s="33"/>
      <c r="D12" s="33"/>
      <c r="E12" s="33"/>
      <c r="F12" s="33"/>
    </row>
    <row r="13" spans="1:9" ht="15.75">
      <c r="A13" s="33" t="s">
        <v>8</v>
      </c>
      <c r="B13" s="33">
        <v>300</v>
      </c>
      <c r="C13" s="33"/>
      <c r="D13" s="33"/>
      <c r="E13" s="33"/>
      <c r="F13" s="33">
        <v>450</v>
      </c>
    </row>
    <row r="14" spans="1:9" ht="15.75">
      <c r="A14" s="33"/>
      <c r="B14" s="33"/>
      <c r="C14" s="33"/>
      <c r="D14" s="33"/>
      <c r="E14" s="33"/>
      <c r="F14" s="33"/>
    </row>
    <row r="15" spans="1:9" ht="15.75">
      <c r="A15" s="33" t="s">
        <v>9</v>
      </c>
      <c r="B15" s="33">
        <v>2000</v>
      </c>
      <c r="C15" s="33"/>
      <c r="D15" s="33"/>
      <c r="E15" s="33"/>
      <c r="F15" s="33"/>
    </row>
    <row r="16" spans="1:9" ht="15.75">
      <c r="A16" s="33"/>
      <c r="B16" s="33">
        <v>450</v>
      </c>
      <c r="C16" s="33"/>
      <c r="D16" s="33"/>
      <c r="E16" s="33"/>
      <c r="F16" s="33"/>
    </row>
    <row r="17" spans="1:14" ht="15.75">
      <c r="A17" s="33"/>
      <c r="B17" s="33">
        <v>600</v>
      </c>
      <c r="C17" s="33"/>
      <c r="D17" s="33"/>
      <c r="E17" s="33"/>
      <c r="F17" s="33"/>
    </row>
    <row r="18" spans="1:14" ht="15.75">
      <c r="A18" s="33"/>
      <c r="B18" s="33">
        <v>4400</v>
      </c>
      <c r="C18" s="33"/>
      <c r="D18" s="33"/>
      <c r="E18" s="33"/>
      <c r="F18" s="33"/>
    </row>
    <row r="19" spans="1:14" ht="15.75">
      <c r="A19" s="33"/>
      <c r="B19" s="33"/>
      <c r="C19" s="33"/>
      <c r="D19" s="33"/>
      <c r="E19" s="33"/>
      <c r="F19" s="33"/>
    </row>
    <row r="20" spans="1:14" ht="15.75">
      <c r="A20" s="33" t="s">
        <v>10</v>
      </c>
      <c r="B20" s="33">
        <v>2900</v>
      </c>
      <c r="C20" s="33">
        <v>2000</v>
      </c>
      <c r="D20" s="33"/>
      <c r="E20" s="33">
        <v>4600</v>
      </c>
      <c r="F20" s="33"/>
    </row>
    <row r="21" spans="1:14" ht="15.75">
      <c r="A21" s="33"/>
      <c r="B21" s="33">
        <v>600</v>
      </c>
      <c r="C21" s="33"/>
      <c r="D21" s="33"/>
      <c r="E21" s="33"/>
      <c r="F21" s="33"/>
    </row>
    <row r="23" spans="1:14" s="44" customFormat="1" ht="18.75">
      <c r="A23" s="44" t="s">
        <v>11</v>
      </c>
      <c r="B23" s="44">
        <f>SUM(B7:B22)</f>
        <v>30595</v>
      </c>
      <c r="C23" s="44">
        <f t="shared" ref="C23:F23" si="0">SUM(C7:C22)</f>
        <v>36200</v>
      </c>
      <c r="E23" s="44">
        <f t="shared" si="0"/>
        <v>4600</v>
      </c>
      <c r="F23" s="44">
        <f t="shared" si="0"/>
        <v>4700</v>
      </c>
    </row>
    <row r="25" spans="1:14">
      <c r="B25">
        <f>B23-C23</f>
        <v>-5605</v>
      </c>
      <c r="F25">
        <f>F23-E23</f>
        <v>100</v>
      </c>
    </row>
    <row r="26" spans="1:14">
      <c r="I26" s="6"/>
      <c r="J26" s="6"/>
      <c r="K26" s="6"/>
      <c r="L26" s="6"/>
      <c r="M26" s="6"/>
      <c r="N26" s="6"/>
    </row>
    <row r="27" spans="1:14">
      <c r="B27" t="s">
        <v>34</v>
      </c>
      <c r="E27" t="s">
        <v>35</v>
      </c>
    </row>
    <row r="29" spans="1:14">
      <c r="A29" t="s">
        <v>66</v>
      </c>
      <c r="E29">
        <f>F25-B25</f>
        <v>5705</v>
      </c>
    </row>
    <row r="30" spans="1:14">
      <c r="A30" t="s">
        <v>67</v>
      </c>
      <c r="E30">
        <f>E29</f>
        <v>5705</v>
      </c>
    </row>
  </sheetData>
  <mergeCells count="5">
    <mergeCell ref="B4:C4"/>
    <mergeCell ref="E4:F4"/>
    <mergeCell ref="B3:C3"/>
    <mergeCell ref="E3:F3"/>
    <mergeCell ref="A1:I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0"/>
  <sheetViews>
    <sheetView tabSelected="1" workbookViewId="0">
      <selection activeCell="C5" sqref="C5"/>
    </sheetView>
  </sheetViews>
  <sheetFormatPr baseColWidth="10" defaultRowHeight="15"/>
  <cols>
    <col min="1" max="1" width="18.5703125" customWidth="1"/>
    <col min="2" max="2" width="16" bestFit="1" customWidth="1"/>
    <col min="3" max="3" width="17.85546875" bestFit="1" customWidth="1"/>
    <col min="4" max="4" width="16" bestFit="1" customWidth="1"/>
    <col min="5" max="5" width="20.42578125" bestFit="1" customWidth="1"/>
    <col min="6" max="6" width="16" bestFit="1" customWidth="1"/>
  </cols>
  <sheetData>
    <row r="1" spans="1:6" ht="26.25">
      <c r="A1" s="48" t="s">
        <v>69</v>
      </c>
      <c r="B1" s="48"/>
      <c r="C1" s="48"/>
      <c r="D1" s="48"/>
      <c r="E1" s="48"/>
      <c r="F1" s="48"/>
    </row>
    <row r="3" spans="1:6" ht="21">
      <c r="A3" s="49" t="s">
        <v>39</v>
      </c>
      <c r="B3" s="49"/>
      <c r="C3" s="49"/>
      <c r="D3" s="49"/>
      <c r="E3" s="49" t="s">
        <v>43</v>
      </c>
      <c r="F3" s="49"/>
    </row>
    <row r="4" spans="1:6" s="8" customFormat="1" ht="18.75">
      <c r="A4" s="50"/>
      <c r="B4" s="50" t="s">
        <v>40</v>
      </c>
      <c r="C4" s="50" t="s">
        <v>63</v>
      </c>
      <c r="D4" s="50" t="s">
        <v>41</v>
      </c>
      <c r="E4" s="50"/>
      <c r="F4" s="50" t="s">
        <v>42</v>
      </c>
    </row>
    <row r="5" spans="1:6" ht="15.75">
      <c r="A5" s="51" t="s">
        <v>44</v>
      </c>
      <c r="B5" s="26"/>
      <c r="C5" s="26"/>
      <c r="D5" s="26"/>
      <c r="E5" s="52" t="s">
        <v>48</v>
      </c>
      <c r="F5" s="26"/>
    </row>
    <row r="6" spans="1:6">
      <c r="A6" s="24" t="s">
        <v>45</v>
      </c>
      <c r="B6" s="27"/>
      <c r="C6" s="27"/>
      <c r="D6" s="27"/>
      <c r="E6" s="27" t="s">
        <v>49</v>
      </c>
      <c r="F6" s="27">
        <v>37500</v>
      </c>
    </row>
    <row r="7" spans="1:6">
      <c r="A7" s="24" t="s">
        <v>46</v>
      </c>
      <c r="B7" s="27">
        <v>25000</v>
      </c>
      <c r="C7" s="27">
        <v>4450</v>
      </c>
      <c r="D7" s="27">
        <f>B7-C7</f>
        <v>20550</v>
      </c>
      <c r="E7" s="27" t="s">
        <v>50</v>
      </c>
      <c r="F7" s="27">
        <f>56341+5705</f>
        <v>62046</v>
      </c>
    </row>
    <row r="8" spans="1:6">
      <c r="A8" s="24" t="s">
        <v>47</v>
      </c>
      <c r="B8" s="27">
        <v>12750</v>
      </c>
      <c r="C8" s="27">
        <v>0</v>
      </c>
      <c r="D8" s="27">
        <f>B8-C8</f>
        <v>12750</v>
      </c>
      <c r="E8" s="27"/>
      <c r="F8" s="27" t="s">
        <v>71</v>
      </c>
    </row>
    <row r="9" spans="1:6" ht="15.75">
      <c r="A9" s="24"/>
      <c r="B9" s="27"/>
      <c r="C9" s="27"/>
      <c r="D9" s="27"/>
      <c r="E9" s="53" t="s">
        <v>52</v>
      </c>
      <c r="F9" s="27">
        <v>600</v>
      </c>
    </row>
    <row r="10" spans="1:6" ht="15.75">
      <c r="A10" s="54" t="s">
        <v>55</v>
      </c>
      <c r="B10" s="27"/>
      <c r="C10" s="27"/>
      <c r="D10" s="27"/>
      <c r="E10" s="27"/>
      <c r="F10" s="27"/>
    </row>
    <row r="11" spans="1:6" ht="15.75">
      <c r="A11" s="24" t="s">
        <v>56</v>
      </c>
      <c r="B11" s="27">
        <v>34200</v>
      </c>
      <c r="C11" s="27">
        <v>1500</v>
      </c>
      <c r="D11" s="27">
        <f t="shared" ref="D11:D16" si="0">B11-C11</f>
        <v>32700</v>
      </c>
      <c r="E11" s="53" t="s">
        <v>51</v>
      </c>
      <c r="F11" s="27"/>
    </row>
    <row r="12" spans="1:6">
      <c r="A12" s="24" t="s">
        <v>57</v>
      </c>
      <c r="B12" s="27">
        <v>147608</v>
      </c>
      <c r="C12" s="27">
        <v>7500</v>
      </c>
      <c r="D12" s="27">
        <f t="shared" si="0"/>
        <v>140108</v>
      </c>
      <c r="E12" s="27" t="s">
        <v>53</v>
      </c>
      <c r="F12" s="27">
        <v>50000</v>
      </c>
    </row>
    <row r="13" spans="1:6">
      <c r="A13" s="24" t="s">
        <v>58</v>
      </c>
      <c r="B13" s="27">
        <v>4100</v>
      </c>
      <c r="C13" s="27">
        <v>300</v>
      </c>
      <c r="D13" s="27">
        <f t="shared" si="0"/>
        <v>3800</v>
      </c>
      <c r="E13" s="27" t="s">
        <v>54</v>
      </c>
      <c r="F13" s="27">
        <v>73468.399999999994</v>
      </c>
    </row>
    <row r="14" spans="1:6">
      <c r="A14" s="24" t="s">
        <v>59</v>
      </c>
      <c r="B14" s="27">
        <v>15346</v>
      </c>
      <c r="C14" s="27"/>
      <c r="D14" s="27">
        <f t="shared" si="0"/>
        <v>15346</v>
      </c>
      <c r="E14" s="27" t="s">
        <v>1</v>
      </c>
      <c r="F14" s="27">
        <v>4600</v>
      </c>
    </row>
    <row r="15" spans="1:6">
      <c r="A15" s="24" t="s">
        <v>60</v>
      </c>
      <c r="B15" s="27">
        <v>960.4</v>
      </c>
      <c r="C15" s="27"/>
      <c r="D15" s="27">
        <f t="shared" si="0"/>
        <v>960.4</v>
      </c>
      <c r="E15" s="27"/>
      <c r="F15" s="27"/>
    </row>
    <row r="16" spans="1:6">
      <c r="A16" s="24" t="s">
        <v>0</v>
      </c>
      <c r="B16" s="27">
        <v>2000</v>
      </c>
      <c r="C16" s="27"/>
      <c r="D16" s="27">
        <f t="shared" si="0"/>
        <v>2000</v>
      </c>
      <c r="E16" s="27"/>
      <c r="F16" s="27"/>
    </row>
    <row r="17" spans="1:6">
      <c r="A17" s="25"/>
      <c r="B17" s="28"/>
      <c r="C17" s="28"/>
      <c r="D17" s="28"/>
      <c r="E17" s="28"/>
      <c r="F17" s="28"/>
    </row>
    <row r="18" spans="1:6" s="8" customFormat="1" ht="18.75">
      <c r="A18" s="55" t="s">
        <v>61</v>
      </c>
      <c r="B18" s="56">
        <f>SUM(B7:B16)</f>
        <v>241964.4</v>
      </c>
      <c r="C18" s="56">
        <f t="shared" ref="C18:D18" si="1">SUM(C7:C16)</f>
        <v>13750</v>
      </c>
      <c r="D18" s="56">
        <f t="shared" si="1"/>
        <v>228214.39999999999</v>
      </c>
      <c r="E18" s="56" t="s">
        <v>62</v>
      </c>
      <c r="F18" s="56">
        <f>SUM(F6:F17)</f>
        <v>228214.39999999999</v>
      </c>
    </row>
    <row r="20" spans="1:6">
      <c r="A20" t="s">
        <v>70</v>
      </c>
    </row>
  </sheetData>
  <mergeCells count="3">
    <mergeCell ref="A3:D3"/>
    <mergeCell ref="E3:F3"/>
    <mergeCell ref="A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Compte en T</vt:lpstr>
      <vt:lpstr>Calcul Résultat Exercice</vt:lpstr>
      <vt:lpstr>Bilan</vt:lpstr>
      <vt:lpstr>'Compte en T'!Zone_d_impression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norev</dc:creator>
  <cp:lastModifiedBy>PATXI</cp:lastModifiedBy>
  <cp:lastPrinted>2011-01-06T20:46:10Z</cp:lastPrinted>
  <dcterms:created xsi:type="dcterms:W3CDTF">2009-10-27T09:46:28Z</dcterms:created>
  <dcterms:modified xsi:type="dcterms:W3CDTF">2011-01-06T20:46:14Z</dcterms:modified>
</cp:coreProperties>
</file>