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580" yWindow="-270" windowWidth="23715" windowHeight="9780" activeTab="5"/>
  </bookViews>
  <sheets>
    <sheet name="Balzac" sheetId="1" r:id="rId1"/>
    <sheet name="Hugo" sheetId="7" r:id="rId2"/>
    <sheet name="Ex1 Autodistri" sheetId="2" r:id="rId3"/>
    <sheet name="Ex2 Spleen" sheetId="3" r:id="rId4"/>
    <sheet name="Ex3 BOBAGAGE" sheetId="4" r:id="rId5"/>
    <sheet name="Ex4 CABMETA" sheetId="5" r:id="rId6"/>
  </sheets>
  <calcPr calcId="125725"/>
</workbook>
</file>

<file path=xl/calcChain.xml><?xml version="1.0" encoding="utf-8"?>
<calcChain xmlns="http://schemas.openxmlformats.org/spreadsheetml/2006/main">
  <c r="D36" i="7"/>
  <c r="F22" i="5"/>
  <c r="E29" s="1"/>
  <c r="C22"/>
  <c r="E28" s="1"/>
  <c r="E39"/>
  <c r="E38"/>
  <c r="D19" i="4"/>
  <c r="A19"/>
  <c r="D35" i="3"/>
  <c r="D34"/>
  <c r="D33"/>
  <c r="E7" i="2"/>
  <c r="F13" i="5"/>
  <c r="E12"/>
  <c r="F27" i="3"/>
  <c r="F26"/>
  <c r="F25"/>
  <c r="E24"/>
  <c r="E23"/>
  <c r="E22"/>
</calcChain>
</file>

<file path=xl/sharedStrings.xml><?xml version="1.0" encoding="utf-8"?>
<sst xmlns="http://schemas.openxmlformats.org/spreadsheetml/2006/main" count="233" uniqueCount="137">
  <si>
    <t>322 Stock de fournitures de bureau</t>
  </si>
  <si>
    <t>355 Stock de produits finis</t>
  </si>
  <si>
    <t>N° Compte D</t>
  </si>
  <si>
    <t>N° Compte C</t>
  </si>
  <si>
    <t>Intitulé</t>
  </si>
  <si>
    <t>Montant D</t>
  </si>
  <si>
    <t>Montant C</t>
  </si>
  <si>
    <t>Variation stocks MP</t>
  </si>
  <si>
    <t>Variation stocks fourn bureau</t>
  </si>
  <si>
    <t>Variation stocks produits cours</t>
  </si>
  <si>
    <t>Variation stocks produits finis</t>
  </si>
  <si>
    <t>MP</t>
  </si>
  <si>
    <t>Matières Consommables</t>
  </si>
  <si>
    <t>Fourn Bureau</t>
  </si>
  <si>
    <t>Produits en cours</t>
  </si>
  <si>
    <t>Produits finis</t>
  </si>
  <si>
    <t>ANNULATION DU SI</t>
  </si>
  <si>
    <t>CONSTATATION DU SF</t>
  </si>
  <si>
    <t>31/12/n</t>
  </si>
  <si>
    <t>BILAN</t>
  </si>
  <si>
    <t>ACTIF</t>
  </si>
  <si>
    <t>Stocks de MP</t>
  </si>
  <si>
    <t>Stocks de Mat Conso</t>
  </si>
  <si>
    <t>Stock de Produits Finis</t>
  </si>
  <si>
    <t>Brut</t>
  </si>
  <si>
    <t>Amortissement</t>
  </si>
  <si>
    <t>Net</t>
  </si>
  <si>
    <t>Variation de stocks</t>
  </si>
  <si>
    <t>MC</t>
  </si>
  <si>
    <t>Produits Finis</t>
  </si>
  <si>
    <t>Si-Sf</t>
  </si>
  <si>
    <t>Sf-Si</t>
  </si>
  <si>
    <t>Stockage</t>
  </si>
  <si>
    <t>Déstockage</t>
  </si>
  <si>
    <t>Dotations aux déprécitaions</t>
  </si>
  <si>
    <t>Variation de stocks Foulards</t>
  </si>
  <si>
    <t>Variation de stocks Echarpes1</t>
  </si>
  <si>
    <t>Variation de stocks Echarpes2</t>
  </si>
  <si>
    <t>Stocks Foulards</t>
  </si>
  <si>
    <t>Stocks Echarpes 1</t>
  </si>
  <si>
    <t>Stocks Echarpes 2</t>
  </si>
  <si>
    <t>Dépréciation de Stocks d'Echarpes2</t>
  </si>
  <si>
    <t>Dépréciations Stocks Marchandises</t>
  </si>
  <si>
    <t>Dot Dépréc Stocks Marchandises</t>
  </si>
  <si>
    <t>Reprises dépréc stocks d'Echarpes2</t>
  </si>
  <si>
    <t>Stocks Métal</t>
  </si>
  <si>
    <t>Stocks Câbles</t>
  </si>
  <si>
    <t>Var de stocks Métal</t>
  </si>
  <si>
    <t>Var de stocks Câbles</t>
  </si>
  <si>
    <t>Dépr Stocks March</t>
  </si>
  <si>
    <t>Achats de MP</t>
  </si>
  <si>
    <t>Montants</t>
  </si>
  <si>
    <t>Production vendue</t>
  </si>
  <si>
    <t>Production stockée</t>
  </si>
  <si>
    <t>Perte :</t>
  </si>
  <si>
    <t>21400*60%</t>
  </si>
  <si>
    <t>Le 9 en deuxième position signifie "dépréciation"</t>
  </si>
  <si>
    <t>Quand on doit annuler une dotation dépréciation, on fait l'inverse d'une dépréciation qu'on appelle reprise</t>
  </si>
  <si>
    <t>Si on devait annuler (pas demandé) :</t>
  </si>
  <si>
    <t>ANNULATION</t>
  </si>
  <si>
    <t>PASSAGE DES NOUVELLES ECRITURES</t>
  </si>
  <si>
    <t>REPRISE DE LA DOTATION</t>
  </si>
  <si>
    <t>CONSTATATION DES DEPRECIATIONS</t>
  </si>
  <si>
    <t>Bilan du 31/12/N</t>
  </si>
  <si>
    <t>A&amp;D</t>
  </si>
  <si>
    <t>N</t>
  </si>
  <si>
    <t>Actif Circulant</t>
  </si>
  <si>
    <t>Stock Etoiles</t>
  </si>
  <si>
    <t>Stock Tartans</t>
  </si>
  <si>
    <t>Stock Soleil</t>
  </si>
  <si>
    <t>SC</t>
  </si>
  <si>
    <t>Dans les charges, pour -437€</t>
  </si>
  <si>
    <t>Dans les produits, pour 8300€</t>
  </si>
  <si>
    <t>Variation de stock de MP</t>
  </si>
  <si>
    <t>stockage</t>
  </si>
  <si>
    <t>COMPTE DE RESULTAT</t>
  </si>
  <si>
    <t>CHARGES</t>
  </si>
  <si>
    <t>PRODUITS</t>
  </si>
  <si>
    <t>Charges d’exploitation</t>
  </si>
  <si>
    <t>Produits d’exploitation</t>
  </si>
  <si>
    <t>[…]</t>
  </si>
  <si>
    <t>Dotation aux dépr</t>
  </si>
  <si>
    <t>Coût d'achat des MP consommées : achat + var stock</t>
  </si>
  <si>
    <t>Porduction de l'exo : ventes + prod stockée</t>
  </si>
  <si>
    <t>Extrait du bilan au 31/12/N</t>
  </si>
  <si>
    <t>Amort et depr</t>
  </si>
  <si>
    <t>Actif circulant</t>
  </si>
  <si>
    <t>HUGO</t>
  </si>
  <si>
    <t>31/12/200n</t>
  </si>
  <si>
    <t>60311 variation stock de MPA</t>
  </si>
  <si>
    <t>60312 variation stock de MPB</t>
  </si>
  <si>
    <t>60322 variation stock de fourn bureau</t>
  </si>
  <si>
    <t>60326 variation stock d’emb</t>
  </si>
  <si>
    <t>7133 variation stock de produits en cours</t>
  </si>
  <si>
    <t>71355 variation stock de produits finis</t>
  </si>
  <si>
    <t>311 Stock de matières premières</t>
  </si>
  <si>
    <t>312Stock de matières consommables</t>
  </si>
  <si>
    <t>326 Stock d’emb</t>
  </si>
  <si>
    <r>
      <t>33</t>
    </r>
    <r>
      <rPr>
        <b/>
        <sz val="14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Stock de produits en cours</t>
    </r>
  </si>
  <si>
    <t>312 Stock de matières consommables</t>
  </si>
  <si>
    <t>33 Stock de produits en cours</t>
  </si>
  <si>
    <t>Bilan au 31/12/200n</t>
  </si>
  <si>
    <t>BRUT</t>
  </si>
  <si>
    <t>NET</t>
  </si>
  <si>
    <t>Stock de matières premières A</t>
  </si>
  <si>
    <t>Stock de matières premières B</t>
  </si>
  <si>
    <t>Stock de fournitures de bureau</t>
  </si>
  <si>
    <t>Stock d’emballages</t>
  </si>
  <si>
    <t>Stock de produits en cours</t>
  </si>
  <si>
    <t>Stock de produits finis</t>
  </si>
  <si>
    <t>variation stock de MPA : - 2350 Stockage</t>
  </si>
  <si>
    <t>variation stock de MPA : -2 480 Stockage</t>
  </si>
  <si>
    <t>variation stock de fourn bureau : 260 Déstockage</t>
  </si>
  <si>
    <t>variation stock d’emb : 0</t>
  </si>
  <si>
    <t>variation stock de produits en cours : 6 210 Stockage</t>
  </si>
  <si>
    <t>variation stock de produits finis : 1 790 Stockage</t>
  </si>
  <si>
    <t>BALZAC</t>
  </si>
  <si>
    <t>Stocks de Fourn Bureau</t>
  </si>
  <si>
    <t>Stock de Produits Cours</t>
  </si>
  <si>
    <t>Variation stocks mat consom</t>
  </si>
  <si>
    <t>Variation stocks mati consom</t>
  </si>
  <si>
    <t>Compte D</t>
  </si>
  <si>
    <t>Compte C</t>
  </si>
  <si>
    <t>Exercice 1 : AUTODISTRI</t>
  </si>
  <si>
    <t>Dot dépr actif circulant</t>
  </si>
  <si>
    <t>Exercice 2 : SPLEEN</t>
  </si>
  <si>
    <t>Exercice 3 : BOBAGAGE</t>
  </si>
  <si>
    <t>Débit              6031        Crédit</t>
  </si>
  <si>
    <t>Débit              7135        Crédit</t>
  </si>
  <si>
    <t>Var de stock Tissu</t>
  </si>
  <si>
    <t>Stock Tissu</t>
  </si>
  <si>
    <t>Var de stock Sac à Dos</t>
  </si>
  <si>
    <t>Stock Sac à Dos</t>
  </si>
  <si>
    <t>Exercice 4 : CABMETA</t>
  </si>
  <si>
    <t>3580=8950-60%8950=40%8950</t>
  </si>
  <si>
    <t>Stocks</t>
  </si>
  <si>
    <t>Matières premières</t>
  </si>
</sst>
</file>

<file path=xl/styles.xml><?xml version="1.0" encoding="utf-8"?>
<styleSheet xmlns="http://schemas.openxmlformats.org/spreadsheetml/2006/main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2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u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43" fontId="6" fillId="0" borderId="0" xfId="1" applyFont="1"/>
    <xf numFmtId="43" fontId="0" fillId="0" borderId="0" xfId="1" applyFont="1" applyBorder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164" fontId="0" fillId="0" borderId="8" xfId="1" applyNumberFormat="1" applyFont="1" applyBorder="1" applyAlignment="1">
      <alignment horizontal="center" vertical="top" wrapText="1"/>
    </xf>
    <xf numFmtId="0" fontId="2" fillId="0" borderId="0" xfId="0" applyFont="1"/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 applyFont="1"/>
    <xf numFmtId="164" fontId="14" fillId="0" borderId="0" xfId="0" applyNumberFormat="1" applyFont="1"/>
    <xf numFmtId="0" fontId="14" fillId="0" borderId="0" xfId="0" applyFont="1"/>
    <xf numFmtId="0" fontId="1" fillId="0" borderId="1" xfId="0" applyFont="1" applyBorder="1"/>
    <xf numFmtId="164" fontId="0" fillId="0" borderId="1" xfId="0" applyNumberFormat="1" applyBorder="1"/>
    <xf numFmtId="164" fontId="8" fillId="0" borderId="1" xfId="0" applyNumberFormat="1" applyFont="1" applyBorder="1"/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0" fontId="17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0" fillId="0" borderId="15" xfId="0" applyBorder="1"/>
    <xf numFmtId="0" fontId="0" fillId="0" borderId="18" xfId="0" applyBorder="1"/>
    <xf numFmtId="0" fontId="5" fillId="0" borderId="15" xfId="0" applyFont="1" applyBorder="1"/>
    <xf numFmtId="0" fontId="5" fillId="0" borderId="18" xfId="0" applyFont="1" applyBorder="1"/>
    <xf numFmtId="0" fontId="16" fillId="0" borderId="0" xfId="0" applyFont="1"/>
    <xf numFmtId="0" fontId="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 applyAlignment="1">
      <alignment horizontal="center"/>
    </xf>
    <xf numFmtId="0" fontId="17" fillId="0" borderId="0" xfId="0" applyFont="1" applyBorder="1"/>
    <xf numFmtId="0" fontId="19" fillId="0" borderId="0" xfId="0" applyFont="1" applyAlignment="1">
      <alignment horizontal="left"/>
    </xf>
    <xf numFmtId="0" fontId="12" fillId="0" borderId="1" xfId="0" applyFont="1" applyBorder="1"/>
    <xf numFmtId="0" fontId="3" fillId="0" borderId="0" xfId="0" applyFont="1" applyAlignment="1"/>
    <xf numFmtId="0" fontId="3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0" fontId="9" fillId="0" borderId="1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/>
    <xf numFmtId="0" fontId="0" fillId="0" borderId="0" xfId="0" applyFont="1" applyBorder="1"/>
    <xf numFmtId="0" fontId="0" fillId="0" borderId="0" xfId="0" applyFont="1" applyBorder="1" applyAlignment="1"/>
    <xf numFmtId="0" fontId="5" fillId="0" borderId="2" xfId="0" applyFont="1" applyBorder="1" applyAlignment="1">
      <alignment horizontal="center"/>
    </xf>
    <xf numFmtId="0" fontId="0" fillId="0" borderId="0" xfId="0" applyBorder="1" applyAlignment="1"/>
    <xf numFmtId="7" fontId="0" fillId="0" borderId="0" xfId="1" applyNumberFormat="1" applyFont="1" applyBorder="1"/>
    <xf numFmtId="7" fontId="5" fillId="0" borderId="0" xfId="1" applyNumberFormat="1" applyFont="1"/>
    <xf numFmtId="7" fontId="20" fillId="0" borderId="0" xfId="1" applyNumberFormat="1" applyFont="1"/>
    <xf numFmtId="7" fontId="5" fillId="0" borderId="3" xfId="1" applyNumberFormat="1" applyFont="1" applyBorder="1" applyAlignment="1">
      <alignment horizontal="center"/>
    </xf>
    <xf numFmtId="7" fontId="5" fillId="0" borderId="0" xfId="1" applyNumberFormat="1" applyFont="1" applyAlignment="1">
      <alignment horizontal="center"/>
    </xf>
    <xf numFmtId="7" fontId="20" fillId="0" borderId="0" xfId="1" applyNumberFormat="1" applyFont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/>
    </xf>
    <xf numFmtId="164" fontId="13" fillId="0" borderId="8" xfId="1" applyNumberFormat="1" applyFont="1" applyBorder="1" applyAlignment="1">
      <alignment vertical="top" wrapText="1"/>
    </xf>
    <xf numFmtId="164" fontId="0" fillId="0" borderId="11" xfId="1" applyNumberFormat="1" applyFont="1" applyBorder="1" applyAlignment="1">
      <alignment vertical="top" wrapText="1"/>
    </xf>
    <xf numFmtId="164" fontId="0" fillId="0" borderId="8" xfId="1" applyNumberFormat="1" applyFont="1" applyBorder="1" applyAlignment="1">
      <alignment vertical="top" wrapText="1"/>
    </xf>
    <xf numFmtId="7" fontId="0" fillId="0" borderId="0" xfId="0" applyNumberFormat="1" applyBorder="1" applyAlignment="1">
      <alignment horizontal="center"/>
    </xf>
    <xf numFmtId="0" fontId="11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164" fontId="0" fillId="0" borderId="0" xfId="0" applyNumberFormat="1" applyBorder="1" applyAlignment="1">
      <alignment horizontal="center" vertical="top" wrapText="1"/>
    </xf>
    <xf numFmtId="164" fontId="0" fillId="0" borderId="8" xfId="0" applyNumberFormat="1" applyBorder="1" applyAlignment="1">
      <alignment horizontal="center" vertical="top" wrapText="1"/>
    </xf>
    <xf numFmtId="164" fontId="0" fillId="0" borderId="13" xfId="0" applyNumberFormat="1" applyBorder="1" applyAlignment="1">
      <alignment horizontal="center" vertical="top" wrapText="1"/>
    </xf>
    <xf numFmtId="164" fontId="0" fillId="0" borderId="0" xfId="1" applyNumberFormat="1" applyFont="1" applyBorder="1" applyAlignment="1">
      <alignment horizontal="center" vertical="top" wrapText="1"/>
    </xf>
    <xf numFmtId="164" fontId="0" fillId="0" borderId="13" xfId="1" applyNumberFormat="1" applyFont="1" applyBorder="1" applyAlignment="1">
      <alignment horizontal="center" vertical="top" wrapText="1"/>
    </xf>
    <xf numFmtId="164" fontId="0" fillId="0" borderId="10" xfId="1" applyNumberFormat="1" applyFont="1" applyBorder="1" applyAlignment="1">
      <alignment vertical="top" wrapText="1"/>
    </xf>
    <xf numFmtId="164" fontId="0" fillId="0" borderId="14" xfId="1" applyNumberFormat="1" applyFont="1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164" fontId="0" fillId="0" borderId="0" xfId="1" applyNumberFormat="1" applyFont="1" applyBorder="1" applyAlignment="1">
      <alignment vertical="top" wrapText="1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A2" sqref="A2:XFD2"/>
    </sheetView>
  </sheetViews>
  <sheetFormatPr baseColWidth="10" defaultRowHeight="15"/>
  <cols>
    <col min="1" max="1" width="22.28515625" style="3" bestFit="1" customWidth="1"/>
    <col min="2" max="2" width="14.7109375" style="3" customWidth="1"/>
    <col min="3" max="4" width="28.42578125" bestFit="1" customWidth="1"/>
    <col min="5" max="6" width="11.42578125" style="4"/>
  </cols>
  <sheetData>
    <row r="1" spans="1:6" ht="26.25">
      <c r="A1" s="26" t="s">
        <v>116</v>
      </c>
      <c r="B1" s="26"/>
      <c r="C1" s="26"/>
      <c r="D1" s="26"/>
      <c r="E1" s="26"/>
      <c r="F1" s="26"/>
    </row>
    <row r="2" spans="1:6" ht="15" customHeight="1"/>
    <row r="3" spans="1:6" ht="15.75">
      <c r="A3" s="29" t="s">
        <v>2</v>
      </c>
      <c r="B3" s="29" t="s">
        <v>3</v>
      </c>
      <c r="C3" s="30" t="s">
        <v>4</v>
      </c>
      <c r="D3" s="30"/>
      <c r="E3" s="31" t="s">
        <v>5</v>
      </c>
      <c r="F3" s="31" t="s">
        <v>6</v>
      </c>
    </row>
    <row r="4" spans="1:6" ht="15.75">
      <c r="A4" s="6"/>
      <c r="B4" s="6"/>
      <c r="C4" s="30" t="s">
        <v>18</v>
      </c>
      <c r="D4" s="30"/>
      <c r="E4" s="7"/>
      <c r="F4" s="7"/>
    </row>
    <row r="5" spans="1:6">
      <c r="A5" s="6">
        <v>60310</v>
      </c>
      <c r="B5" s="6"/>
      <c r="C5" s="8" t="s">
        <v>7</v>
      </c>
      <c r="D5" s="8"/>
      <c r="E5" s="7">
        <v>158400</v>
      </c>
      <c r="F5" s="7"/>
    </row>
    <row r="6" spans="1:6">
      <c r="A6" s="6">
        <v>60321</v>
      </c>
      <c r="B6" s="6"/>
      <c r="C6" s="8" t="s">
        <v>119</v>
      </c>
      <c r="D6" s="8"/>
      <c r="E6" s="7">
        <v>8690</v>
      </c>
      <c r="F6" s="7"/>
    </row>
    <row r="7" spans="1:6">
      <c r="A7" s="6">
        <v>60322</v>
      </c>
      <c r="B7" s="6"/>
      <c r="C7" s="8" t="s">
        <v>8</v>
      </c>
      <c r="D7" s="8"/>
      <c r="E7" s="7">
        <v>4320</v>
      </c>
      <c r="F7" s="7"/>
    </row>
    <row r="8" spans="1:6">
      <c r="A8" s="6">
        <v>71331</v>
      </c>
      <c r="B8" s="6"/>
      <c r="C8" s="8" t="s">
        <v>9</v>
      </c>
      <c r="D8" s="8"/>
      <c r="E8" s="7">
        <v>20820</v>
      </c>
      <c r="F8" s="7"/>
    </row>
    <row r="9" spans="1:6">
      <c r="A9" s="6">
        <v>71355</v>
      </c>
      <c r="B9" s="6"/>
      <c r="C9" s="8" t="s">
        <v>10</v>
      </c>
      <c r="D9" s="8"/>
      <c r="E9" s="7">
        <v>40180</v>
      </c>
      <c r="F9" s="7"/>
    </row>
    <row r="10" spans="1:6">
      <c r="A10" s="6"/>
      <c r="B10" s="6">
        <v>310</v>
      </c>
      <c r="C10" s="8"/>
      <c r="D10" s="8" t="s">
        <v>11</v>
      </c>
      <c r="E10" s="7"/>
      <c r="F10" s="7">
        <v>158400</v>
      </c>
    </row>
    <row r="11" spans="1:6">
      <c r="A11" s="6"/>
      <c r="B11" s="6">
        <v>321</v>
      </c>
      <c r="C11" s="8"/>
      <c r="D11" s="8" t="s">
        <v>12</v>
      </c>
      <c r="E11" s="7"/>
      <c r="F11" s="7">
        <v>8690</v>
      </c>
    </row>
    <row r="12" spans="1:6">
      <c r="A12" s="6"/>
      <c r="B12" s="6">
        <v>322</v>
      </c>
      <c r="C12" s="8"/>
      <c r="D12" s="8" t="s">
        <v>13</v>
      </c>
      <c r="E12" s="7"/>
      <c r="F12" s="7">
        <v>4320</v>
      </c>
    </row>
    <row r="13" spans="1:6">
      <c r="A13" s="6"/>
      <c r="B13" s="6">
        <v>331</v>
      </c>
      <c r="C13" s="8"/>
      <c r="D13" s="8" t="s">
        <v>14</v>
      </c>
      <c r="E13" s="7"/>
      <c r="F13" s="7">
        <v>20820</v>
      </c>
    </row>
    <row r="14" spans="1:6">
      <c r="A14" s="6"/>
      <c r="B14" s="6">
        <v>355</v>
      </c>
      <c r="C14" s="8"/>
      <c r="D14" s="8" t="s">
        <v>15</v>
      </c>
      <c r="E14" s="7"/>
      <c r="F14" s="7">
        <v>40180</v>
      </c>
    </row>
    <row r="15" spans="1:6" ht="15.75">
      <c r="A15" s="33" t="s">
        <v>16</v>
      </c>
      <c r="B15" s="33"/>
      <c r="C15" s="33"/>
      <c r="D15" s="33"/>
      <c r="E15" s="33"/>
      <c r="F15" s="33"/>
    </row>
    <row r="16" spans="1:6">
      <c r="A16" s="6"/>
      <c r="B16" s="6"/>
      <c r="C16" s="11" t="s">
        <v>18</v>
      </c>
      <c r="D16" s="11"/>
      <c r="E16" s="7"/>
      <c r="F16" s="7"/>
    </row>
    <row r="17" spans="1:6">
      <c r="A17" s="6">
        <v>310</v>
      </c>
      <c r="B17" s="6"/>
      <c r="C17" s="8" t="s">
        <v>11</v>
      </c>
      <c r="D17" s="8"/>
      <c r="E17" s="7">
        <v>210000</v>
      </c>
      <c r="F17" s="7"/>
    </row>
    <row r="18" spans="1:6">
      <c r="A18" s="6">
        <v>321</v>
      </c>
      <c r="B18" s="6"/>
      <c r="C18" s="8" t="s">
        <v>12</v>
      </c>
      <c r="D18" s="8"/>
      <c r="E18" s="7">
        <v>4300</v>
      </c>
      <c r="F18" s="7"/>
    </row>
    <row r="19" spans="1:6">
      <c r="A19" s="6">
        <v>322</v>
      </c>
      <c r="B19" s="6"/>
      <c r="C19" s="8" t="s">
        <v>13</v>
      </c>
      <c r="D19" s="8"/>
      <c r="E19" s="7">
        <v>2210</v>
      </c>
      <c r="F19" s="7"/>
    </row>
    <row r="20" spans="1:6">
      <c r="A20" s="6">
        <v>331</v>
      </c>
      <c r="B20" s="6"/>
      <c r="C20" s="8" t="s">
        <v>14</v>
      </c>
      <c r="D20" s="8"/>
      <c r="E20" s="7">
        <v>15350</v>
      </c>
      <c r="F20" s="7"/>
    </row>
    <row r="21" spans="1:6">
      <c r="A21" s="6">
        <v>355</v>
      </c>
      <c r="B21" s="6"/>
      <c r="C21" s="8" t="s">
        <v>15</v>
      </c>
      <c r="D21" s="8"/>
      <c r="E21" s="7">
        <v>50250</v>
      </c>
      <c r="F21" s="7"/>
    </row>
    <row r="22" spans="1:6">
      <c r="A22" s="6"/>
      <c r="B22" s="6">
        <v>60310</v>
      </c>
      <c r="C22" s="8"/>
      <c r="D22" s="8" t="s">
        <v>7</v>
      </c>
      <c r="E22" s="7"/>
      <c r="F22" s="7">
        <v>210000</v>
      </c>
    </row>
    <row r="23" spans="1:6">
      <c r="A23" s="6"/>
      <c r="B23" s="6">
        <v>60321</v>
      </c>
      <c r="C23" s="8"/>
      <c r="D23" s="8" t="s">
        <v>120</v>
      </c>
      <c r="E23" s="7"/>
      <c r="F23" s="7">
        <v>4300</v>
      </c>
    </row>
    <row r="24" spans="1:6">
      <c r="A24" s="6"/>
      <c r="B24" s="6">
        <v>60322</v>
      </c>
      <c r="C24" s="8"/>
      <c r="D24" s="8" t="s">
        <v>8</v>
      </c>
      <c r="E24" s="7"/>
      <c r="F24" s="7">
        <v>2210</v>
      </c>
    </row>
    <row r="25" spans="1:6">
      <c r="A25" s="6"/>
      <c r="B25" s="6">
        <v>71331</v>
      </c>
      <c r="C25" s="8"/>
      <c r="D25" s="8" t="s">
        <v>9</v>
      </c>
      <c r="E25" s="7"/>
      <c r="F25" s="7">
        <v>15350</v>
      </c>
    </row>
    <row r="26" spans="1:6">
      <c r="A26" s="6"/>
      <c r="B26" s="6">
        <v>71355</v>
      </c>
      <c r="C26" s="8"/>
      <c r="D26" s="8" t="s">
        <v>10</v>
      </c>
      <c r="E26" s="7"/>
      <c r="F26" s="7">
        <v>50250</v>
      </c>
    </row>
    <row r="27" spans="1:6" ht="15.75">
      <c r="A27" s="32" t="s">
        <v>17</v>
      </c>
      <c r="B27" s="32"/>
      <c r="C27" s="32"/>
      <c r="D27" s="32"/>
      <c r="E27" s="32"/>
      <c r="F27" s="32"/>
    </row>
    <row r="29" spans="1:6" ht="18.75">
      <c r="A29" s="12" t="s">
        <v>19</v>
      </c>
      <c r="B29" s="12"/>
      <c r="C29" s="12"/>
      <c r="D29" s="12"/>
    </row>
    <row r="30" spans="1:6" ht="18.75">
      <c r="A30" s="12" t="s">
        <v>20</v>
      </c>
      <c r="B30" s="12"/>
      <c r="C30" s="12"/>
      <c r="D30" s="12"/>
    </row>
    <row r="31" spans="1:6" ht="15.75">
      <c r="A31" s="29"/>
      <c r="B31" s="29" t="s">
        <v>24</v>
      </c>
      <c r="C31" s="29" t="s">
        <v>25</v>
      </c>
      <c r="D31" s="29" t="s">
        <v>26</v>
      </c>
    </row>
    <row r="32" spans="1:6">
      <c r="A32" s="34" t="s">
        <v>21</v>
      </c>
      <c r="B32" s="7">
        <v>210000</v>
      </c>
      <c r="C32" s="7">
        <v>0</v>
      </c>
      <c r="D32" s="7">
        <v>210000</v>
      </c>
    </row>
    <row r="33" spans="1:4">
      <c r="A33" s="34" t="s">
        <v>22</v>
      </c>
      <c r="B33" s="7">
        <v>4300</v>
      </c>
      <c r="C33" s="7">
        <v>0</v>
      </c>
      <c r="D33" s="7">
        <v>4300</v>
      </c>
    </row>
    <row r="34" spans="1:4">
      <c r="A34" s="34" t="s">
        <v>117</v>
      </c>
      <c r="B34" s="7">
        <v>2210</v>
      </c>
      <c r="C34" s="7">
        <v>0</v>
      </c>
      <c r="D34" s="7">
        <v>2210</v>
      </c>
    </row>
    <row r="35" spans="1:4">
      <c r="A35" s="34" t="s">
        <v>118</v>
      </c>
      <c r="B35" s="7">
        <v>15350</v>
      </c>
      <c r="C35" s="7">
        <v>0</v>
      </c>
      <c r="D35" s="7">
        <v>15350</v>
      </c>
    </row>
    <row r="36" spans="1:4">
      <c r="A36" s="34" t="s">
        <v>23</v>
      </c>
      <c r="B36" s="7">
        <v>50250</v>
      </c>
      <c r="C36" s="7">
        <v>0</v>
      </c>
      <c r="D36" s="7">
        <v>50250</v>
      </c>
    </row>
    <row r="38" spans="1:4" ht="18.75">
      <c r="A38" s="12" t="s">
        <v>27</v>
      </c>
      <c r="B38" s="12"/>
      <c r="C38" s="12"/>
      <c r="D38" s="12"/>
    </row>
    <row r="39" spans="1:4">
      <c r="A39" s="34" t="s">
        <v>11</v>
      </c>
      <c r="B39" s="35" t="s">
        <v>30</v>
      </c>
      <c r="C39" s="7">
        <v>-51600</v>
      </c>
      <c r="D39" s="27" t="s">
        <v>32</v>
      </c>
    </row>
    <row r="40" spans="1:4">
      <c r="A40" s="34" t="s">
        <v>28</v>
      </c>
      <c r="B40" s="35" t="s">
        <v>30</v>
      </c>
      <c r="C40" s="7">
        <v>4390</v>
      </c>
      <c r="D40" s="27" t="s">
        <v>33</v>
      </c>
    </row>
    <row r="41" spans="1:4">
      <c r="A41" s="34" t="s">
        <v>13</v>
      </c>
      <c r="B41" s="35" t="s">
        <v>30</v>
      </c>
      <c r="C41" s="7">
        <v>2110</v>
      </c>
      <c r="D41" s="27" t="s">
        <v>33</v>
      </c>
    </row>
    <row r="42" spans="1:4">
      <c r="A42" s="34" t="s">
        <v>14</v>
      </c>
      <c r="B42" s="35" t="s">
        <v>31</v>
      </c>
      <c r="C42" s="7">
        <v>-5470</v>
      </c>
      <c r="D42" s="27" t="s">
        <v>33</v>
      </c>
    </row>
    <row r="43" spans="1:4">
      <c r="A43" s="34" t="s">
        <v>29</v>
      </c>
      <c r="B43" s="35" t="s">
        <v>31</v>
      </c>
      <c r="C43" s="7">
        <v>10070</v>
      </c>
      <c r="D43" s="27" t="s">
        <v>32</v>
      </c>
    </row>
  </sheetData>
  <mergeCells count="9">
    <mergeCell ref="A1:F1"/>
    <mergeCell ref="A15:F15"/>
    <mergeCell ref="A27:F27"/>
    <mergeCell ref="C3:D3"/>
    <mergeCell ref="C4:D4"/>
    <mergeCell ref="C16:D16"/>
    <mergeCell ref="A38:D38"/>
    <mergeCell ref="A29:D29"/>
    <mergeCell ref="A30:D30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7"/>
  <sheetViews>
    <sheetView topLeftCell="A26" workbookViewId="0">
      <selection activeCell="B37" sqref="B37"/>
    </sheetView>
  </sheetViews>
  <sheetFormatPr baseColWidth="10" defaultRowHeight="15"/>
  <cols>
    <col min="1" max="2" width="37.5703125" bestFit="1" customWidth="1"/>
    <col min="3" max="3" width="13.5703125" style="2" bestFit="1" customWidth="1"/>
    <col min="4" max="4" width="13.28515625" style="2" bestFit="1" customWidth="1"/>
    <col min="5" max="5" width="11.85546875" style="2" bestFit="1" customWidth="1"/>
  </cols>
  <sheetData>
    <row r="1" spans="1:5" ht="26.25" customHeight="1">
      <c r="A1" s="58" t="s">
        <v>87</v>
      </c>
      <c r="B1" s="58"/>
      <c r="C1" s="58"/>
      <c r="D1" s="58"/>
    </row>
    <row r="2" spans="1:5" s="40" customFormat="1" ht="15.75">
      <c r="A2" s="1"/>
      <c r="B2" s="1"/>
      <c r="C2" s="39"/>
      <c r="D2" s="39"/>
      <c r="E2" s="39"/>
    </row>
    <row r="3" spans="1:5" s="40" customFormat="1" ht="18.75">
      <c r="A3" s="45" t="s">
        <v>121</v>
      </c>
      <c r="B3" s="45" t="s">
        <v>122</v>
      </c>
      <c r="C3" s="46" t="s">
        <v>5</v>
      </c>
      <c r="D3" s="46" t="s">
        <v>6</v>
      </c>
      <c r="E3" s="39"/>
    </row>
    <row r="4" spans="1:5" ht="15.75">
      <c r="A4" s="51" t="s">
        <v>88</v>
      </c>
      <c r="B4" s="52"/>
      <c r="C4" s="52"/>
      <c r="D4" s="53"/>
    </row>
    <row r="5" spans="1:5" ht="15.75">
      <c r="A5" s="41" t="s">
        <v>89</v>
      </c>
      <c r="B5" s="41"/>
      <c r="C5" s="49">
        <v>11500</v>
      </c>
      <c r="D5" s="7"/>
    </row>
    <row r="6" spans="1:5" ht="15.75">
      <c r="A6" s="41" t="s">
        <v>90</v>
      </c>
      <c r="B6" s="41"/>
      <c r="C6" s="49">
        <v>8930</v>
      </c>
      <c r="D6" s="7"/>
    </row>
    <row r="7" spans="1:5" ht="15.75">
      <c r="A7" s="41" t="s">
        <v>91</v>
      </c>
      <c r="B7" s="41"/>
      <c r="C7" s="49">
        <v>2150</v>
      </c>
      <c r="D7" s="7"/>
    </row>
    <row r="8" spans="1:5" ht="15.75">
      <c r="A8" s="41" t="s">
        <v>92</v>
      </c>
      <c r="B8" s="41"/>
      <c r="C8" s="49">
        <v>2500</v>
      </c>
      <c r="D8" s="7"/>
    </row>
    <row r="9" spans="1:5" ht="15.75">
      <c r="A9" s="41" t="s">
        <v>93</v>
      </c>
      <c r="B9" s="41"/>
      <c r="C9" s="49">
        <v>18320</v>
      </c>
      <c r="D9" s="7"/>
    </row>
    <row r="10" spans="1:5" ht="15.75">
      <c r="A10" s="41" t="s">
        <v>94</v>
      </c>
      <c r="B10" s="41"/>
      <c r="C10" s="49">
        <v>40870</v>
      </c>
      <c r="D10" s="7"/>
    </row>
    <row r="11" spans="1:5" ht="15.75">
      <c r="A11" s="8"/>
      <c r="B11" s="41" t="s">
        <v>95</v>
      </c>
      <c r="C11" s="7"/>
      <c r="D11" s="49">
        <v>11500</v>
      </c>
    </row>
    <row r="12" spans="1:5" ht="15.75">
      <c r="A12" s="8"/>
      <c r="B12" s="41" t="s">
        <v>96</v>
      </c>
      <c r="C12" s="7"/>
      <c r="D12" s="49">
        <v>8930</v>
      </c>
    </row>
    <row r="13" spans="1:5" ht="15.75">
      <c r="A13" s="8"/>
      <c r="B13" s="41" t="s">
        <v>0</v>
      </c>
      <c r="C13" s="7"/>
      <c r="D13" s="49">
        <v>2150</v>
      </c>
    </row>
    <row r="14" spans="1:5" ht="15.75">
      <c r="A14" s="8"/>
      <c r="B14" s="41" t="s">
        <v>97</v>
      </c>
      <c r="C14" s="7"/>
      <c r="D14" s="49">
        <v>2500</v>
      </c>
    </row>
    <row r="15" spans="1:5" ht="18.75">
      <c r="A15" s="8"/>
      <c r="B15" s="41" t="s">
        <v>98</v>
      </c>
      <c r="C15" s="7"/>
      <c r="D15" s="49">
        <v>18320</v>
      </c>
    </row>
    <row r="16" spans="1:5" ht="15.75">
      <c r="A16" s="8"/>
      <c r="B16" s="41" t="s">
        <v>1</v>
      </c>
      <c r="C16" s="7"/>
      <c r="D16" s="49">
        <v>40870</v>
      </c>
    </row>
    <row r="17" spans="1:4" ht="15.75">
      <c r="A17" s="8"/>
      <c r="B17" s="8"/>
      <c r="C17" s="43"/>
      <c r="D17" s="42"/>
    </row>
    <row r="18" spans="1:4" ht="15.75">
      <c r="A18" s="51" t="s">
        <v>88</v>
      </c>
      <c r="B18" s="54"/>
      <c r="C18" s="54"/>
      <c r="D18" s="55"/>
    </row>
    <row r="19" spans="1:4" ht="15.75">
      <c r="A19" s="41" t="s">
        <v>95</v>
      </c>
      <c r="B19" s="41"/>
      <c r="C19" s="49">
        <v>13850</v>
      </c>
      <c r="D19" s="7"/>
    </row>
    <row r="20" spans="1:4" ht="15.75">
      <c r="A20" s="41" t="s">
        <v>99</v>
      </c>
      <c r="B20" s="41"/>
      <c r="C20" s="49">
        <v>6450</v>
      </c>
      <c r="D20" s="7"/>
    </row>
    <row r="21" spans="1:4" ht="15.75">
      <c r="A21" s="41" t="s">
        <v>0</v>
      </c>
      <c r="B21" s="41"/>
      <c r="C21" s="49">
        <v>1890</v>
      </c>
      <c r="D21" s="7"/>
    </row>
    <row r="22" spans="1:4" ht="15.75">
      <c r="A22" s="41" t="s">
        <v>97</v>
      </c>
      <c r="B22" s="41"/>
      <c r="C22" s="49">
        <v>2500</v>
      </c>
      <c r="D22" s="7"/>
    </row>
    <row r="23" spans="1:4" ht="15.75">
      <c r="A23" s="41" t="s">
        <v>100</v>
      </c>
      <c r="B23" s="41"/>
      <c r="C23" s="49">
        <v>24530</v>
      </c>
      <c r="D23" s="7"/>
    </row>
    <row r="24" spans="1:4" ht="15.75">
      <c r="A24" s="41" t="s">
        <v>1</v>
      </c>
      <c r="B24" s="41"/>
      <c r="C24" s="49">
        <v>39800</v>
      </c>
      <c r="D24" s="7"/>
    </row>
    <row r="25" spans="1:4" ht="15.75">
      <c r="A25" s="8"/>
      <c r="B25" s="41" t="s">
        <v>89</v>
      </c>
      <c r="C25" s="7"/>
      <c r="D25" s="49">
        <v>13850</v>
      </c>
    </row>
    <row r="26" spans="1:4" ht="15.75">
      <c r="A26" s="8"/>
      <c r="B26" s="41" t="s">
        <v>90</v>
      </c>
      <c r="C26" s="7"/>
      <c r="D26" s="49">
        <v>6450</v>
      </c>
    </row>
    <row r="27" spans="1:4" ht="15.75">
      <c r="A27" s="8"/>
      <c r="B27" s="41" t="s">
        <v>91</v>
      </c>
      <c r="C27" s="7"/>
      <c r="D27" s="49">
        <v>1890</v>
      </c>
    </row>
    <row r="28" spans="1:4" ht="15.75">
      <c r="A28" s="8"/>
      <c r="B28" s="41" t="s">
        <v>92</v>
      </c>
      <c r="C28" s="7"/>
      <c r="D28" s="49">
        <v>2500</v>
      </c>
    </row>
    <row r="29" spans="1:4" ht="15.75">
      <c r="A29" s="8"/>
      <c r="B29" s="41" t="s">
        <v>93</v>
      </c>
      <c r="C29" s="7"/>
      <c r="D29" s="49">
        <v>24530</v>
      </c>
    </row>
    <row r="30" spans="1:4" ht="15.75">
      <c r="A30" s="8"/>
      <c r="B30" s="41" t="s">
        <v>94</v>
      </c>
      <c r="C30" s="7"/>
      <c r="D30" s="49">
        <v>39800</v>
      </c>
    </row>
    <row r="31" spans="1:4" ht="15.75">
      <c r="A31" s="20"/>
      <c r="B31" s="59"/>
      <c r="C31" s="37"/>
      <c r="D31" s="60"/>
    </row>
    <row r="32" spans="1:4" ht="15.75">
      <c r="A32" s="20"/>
      <c r="B32" s="59"/>
      <c r="C32" s="37"/>
      <c r="D32" s="60"/>
    </row>
    <row r="33" spans="1:4" ht="15.75">
      <c r="A33" s="1"/>
      <c r="B33" s="1"/>
    </row>
    <row r="34" spans="1:4" ht="18.75">
      <c r="A34" s="50" t="s">
        <v>101</v>
      </c>
      <c r="B34" s="52"/>
      <c r="C34" s="52"/>
      <c r="D34" s="53"/>
    </row>
    <row r="35" spans="1:4" ht="15.75">
      <c r="A35" s="44" t="s">
        <v>86</v>
      </c>
      <c r="B35" s="47" t="s">
        <v>102</v>
      </c>
      <c r="C35" s="47" t="s">
        <v>64</v>
      </c>
      <c r="D35" s="47" t="s">
        <v>103</v>
      </c>
    </row>
    <row r="36" spans="1:4" ht="15.75">
      <c r="A36" s="48" t="s">
        <v>104</v>
      </c>
      <c r="B36" s="49">
        <v>13850</v>
      </c>
      <c r="C36" s="49">
        <v>0</v>
      </c>
      <c r="D36" s="49">
        <f>B36</f>
        <v>13850</v>
      </c>
    </row>
    <row r="37" spans="1:4" ht="15.75">
      <c r="A37" s="48" t="s">
        <v>105</v>
      </c>
      <c r="B37" s="49">
        <v>6450</v>
      </c>
      <c r="C37" s="49">
        <v>0</v>
      </c>
      <c r="D37" s="49">
        <v>6450</v>
      </c>
    </row>
    <row r="38" spans="1:4" ht="15.75">
      <c r="A38" s="48" t="s">
        <v>106</v>
      </c>
      <c r="B38" s="49">
        <v>1890</v>
      </c>
      <c r="C38" s="49">
        <v>0</v>
      </c>
      <c r="D38" s="49">
        <v>1890</v>
      </c>
    </row>
    <row r="39" spans="1:4" ht="15.75">
      <c r="A39" s="48" t="s">
        <v>107</v>
      </c>
      <c r="B39" s="49">
        <v>2500</v>
      </c>
      <c r="C39" s="49">
        <v>0</v>
      </c>
      <c r="D39" s="49">
        <v>2500</v>
      </c>
    </row>
    <row r="40" spans="1:4" ht="15.75">
      <c r="A40" s="48" t="s">
        <v>108</v>
      </c>
      <c r="B40" s="49">
        <v>24530</v>
      </c>
      <c r="C40" s="49">
        <v>0</v>
      </c>
      <c r="D40" s="49">
        <v>24530</v>
      </c>
    </row>
    <row r="41" spans="1:4" ht="15.75">
      <c r="A41" s="48" t="s">
        <v>109</v>
      </c>
      <c r="B41" s="49">
        <v>39800</v>
      </c>
      <c r="C41" s="49">
        <v>0</v>
      </c>
      <c r="D41" s="49">
        <v>39800</v>
      </c>
    </row>
    <row r="42" spans="1:4" ht="15.75">
      <c r="A42" s="61"/>
      <c r="B42" s="60"/>
      <c r="C42" s="60"/>
      <c r="D42" s="60"/>
    </row>
    <row r="43" spans="1:4" ht="15.75">
      <c r="A43" s="61"/>
      <c r="B43" s="60"/>
      <c r="C43" s="60"/>
      <c r="D43" s="60"/>
    </row>
    <row r="44" spans="1:4" ht="15.75">
      <c r="A44" s="1"/>
      <c r="B44" s="1"/>
    </row>
    <row r="45" spans="1:4" ht="18.75">
      <c r="A45" s="56" t="s">
        <v>27</v>
      </c>
      <c r="B45" s="57" t="s">
        <v>110</v>
      </c>
      <c r="C45" s="57"/>
    </row>
    <row r="46" spans="1:4" ht="15.75">
      <c r="A46" s="25"/>
      <c r="B46" s="57" t="s">
        <v>111</v>
      </c>
      <c r="C46" s="57"/>
    </row>
    <row r="47" spans="1:4" ht="15.75">
      <c r="B47" s="57" t="s">
        <v>112</v>
      </c>
      <c r="C47" s="57"/>
    </row>
    <row r="48" spans="1:4" ht="15.75">
      <c r="B48" s="57" t="s">
        <v>113</v>
      </c>
      <c r="C48" s="57"/>
    </row>
    <row r="49" spans="1:3" ht="15.75">
      <c r="B49" s="57" t="s">
        <v>114</v>
      </c>
      <c r="C49" s="57"/>
    </row>
    <row r="50" spans="1:3" ht="15.75">
      <c r="B50" s="57" t="s">
        <v>115</v>
      </c>
      <c r="C50" s="57"/>
    </row>
    <row r="51" spans="1:3" ht="15.75">
      <c r="B51" s="1"/>
    </row>
    <row r="52" spans="1:3" ht="15.75">
      <c r="B52" s="1"/>
    </row>
    <row r="53" spans="1:3" ht="15.75">
      <c r="B53" s="1"/>
    </row>
    <row r="54" spans="1:3" ht="15.75">
      <c r="A54" s="1"/>
      <c r="B54" s="1"/>
    </row>
    <row r="55" spans="1:3" ht="15.75">
      <c r="B55" s="1"/>
    </row>
    <row r="56" spans="1:3" ht="15.75">
      <c r="A56" s="1"/>
      <c r="B56" s="1"/>
    </row>
    <row r="57" spans="1:3" ht="15.75">
      <c r="B57" s="1"/>
    </row>
  </sheetData>
  <mergeCells count="10">
    <mergeCell ref="B48:C48"/>
    <mergeCell ref="B49:C49"/>
    <mergeCell ref="B50:C50"/>
    <mergeCell ref="A1:D1"/>
    <mergeCell ref="A4:D4"/>
    <mergeCell ref="A18:D18"/>
    <mergeCell ref="A34:D34"/>
    <mergeCell ref="B45:C45"/>
    <mergeCell ref="B46:C46"/>
    <mergeCell ref="B47:C47"/>
  </mergeCells>
  <pageMargins left="0.39370078740157483" right="0.39370078740157483" top="0.59055118110236227" bottom="0.59055118110236227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sqref="A1:F1"/>
    </sheetView>
  </sheetViews>
  <sheetFormatPr baseColWidth="10" defaultRowHeight="15"/>
  <cols>
    <col min="1" max="2" width="12.7109375" style="10" customWidth="1"/>
    <col min="3" max="4" width="21.28515625" bestFit="1" customWidth="1"/>
    <col min="5" max="6" width="11.42578125" style="4"/>
  </cols>
  <sheetData>
    <row r="1" spans="1:6" ht="26.25">
      <c r="A1" s="26" t="s">
        <v>123</v>
      </c>
      <c r="B1" s="26"/>
      <c r="C1" s="26"/>
      <c r="D1" s="26"/>
      <c r="E1" s="26"/>
      <c r="F1" s="26"/>
    </row>
    <row r="3" spans="1:6">
      <c r="A3" s="9" t="s">
        <v>2</v>
      </c>
      <c r="B3" s="9" t="s">
        <v>3</v>
      </c>
      <c r="C3" s="11" t="s">
        <v>4</v>
      </c>
      <c r="D3" s="11"/>
      <c r="E3" s="7" t="s">
        <v>5</v>
      </c>
      <c r="F3" s="7" t="s">
        <v>6</v>
      </c>
    </row>
    <row r="4" spans="1:6">
      <c r="A4" s="9">
        <v>6817</v>
      </c>
      <c r="B4" s="9"/>
      <c r="C4" s="8" t="s">
        <v>124</v>
      </c>
      <c r="D4" s="8"/>
      <c r="E4" s="7">
        <v>12840</v>
      </c>
      <c r="F4" s="7"/>
    </row>
    <row r="5" spans="1:6">
      <c r="A5" s="9"/>
      <c r="B5" s="9">
        <v>397</v>
      </c>
      <c r="C5" s="8"/>
      <c r="D5" s="8" t="s">
        <v>49</v>
      </c>
      <c r="E5" s="7"/>
      <c r="F5" s="7">
        <v>12840</v>
      </c>
    </row>
    <row r="7" spans="1:6">
      <c r="C7" t="s">
        <v>54</v>
      </c>
      <c r="D7" t="s">
        <v>55</v>
      </c>
      <c r="E7" s="4">
        <f>21400*60%</f>
        <v>12840</v>
      </c>
    </row>
    <row r="9" spans="1:6" ht="18.75">
      <c r="A9" s="62" t="s">
        <v>58</v>
      </c>
    </row>
    <row r="11" spans="1:6">
      <c r="A11" s="9" t="s">
        <v>2</v>
      </c>
      <c r="B11" s="9" t="s">
        <v>3</v>
      </c>
      <c r="C11" s="11" t="s">
        <v>4</v>
      </c>
      <c r="D11" s="11"/>
      <c r="E11" s="7" t="s">
        <v>5</v>
      </c>
      <c r="F11" s="7" t="s">
        <v>6</v>
      </c>
    </row>
    <row r="12" spans="1:6">
      <c r="A12" s="9">
        <v>397</v>
      </c>
      <c r="B12" s="9"/>
      <c r="C12" s="8" t="s">
        <v>49</v>
      </c>
      <c r="D12" s="8"/>
      <c r="E12" s="7">
        <v>12840</v>
      </c>
      <c r="F12" s="7"/>
    </row>
    <row r="13" spans="1:6">
      <c r="A13" s="9"/>
      <c r="B13" s="9">
        <v>6817</v>
      </c>
      <c r="C13" s="8"/>
      <c r="D13" s="8" t="s">
        <v>124</v>
      </c>
      <c r="E13" s="7"/>
      <c r="F13" s="7">
        <v>12840</v>
      </c>
    </row>
    <row r="15" spans="1:6">
      <c r="A15" s="5" t="s">
        <v>56</v>
      </c>
    </row>
    <row r="16" spans="1:6">
      <c r="A16" s="5" t="s">
        <v>57</v>
      </c>
    </row>
  </sheetData>
  <mergeCells count="3">
    <mergeCell ref="C3:D3"/>
    <mergeCell ref="C11:D11"/>
    <mergeCell ref="A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5"/>
  <sheetViews>
    <sheetView topLeftCell="A7" workbookViewId="0">
      <selection activeCell="C37" sqref="C37"/>
    </sheetView>
  </sheetViews>
  <sheetFormatPr baseColWidth="10" defaultRowHeight="15"/>
  <cols>
    <col min="1" max="1" width="13.42578125" bestFit="1" customWidth="1"/>
    <col min="2" max="2" width="13.140625" bestFit="1" customWidth="1"/>
    <col min="3" max="3" width="32.5703125" bestFit="1" customWidth="1"/>
    <col min="4" max="4" width="32.42578125" bestFit="1" customWidth="1"/>
    <col min="5" max="5" width="11.7109375" style="2" bestFit="1" customWidth="1"/>
    <col min="6" max="6" width="11.42578125" style="2" bestFit="1" customWidth="1"/>
  </cols>
  <sheetData>
    <row r="1" spans="1:6" ht="26.25">
      <c r="A1" s="26" t="s">
        <v>125</v>
      </c>
      <c r="B1" s="26"/>
      <c r="C1" s="26"/>
      <c r="D1" s="26"/>
      <c r="E1" s="26"/>
      <c r="F1" s="26"/>
    </row>
    <row r="3" spans="1:6" ht="15.75">
      <c r="A3" s="29" t="s">
        <v>2</v>
      </c>
      <c r="B3" s="29" t="s">
        <v>3</v>
      </c>
      <c r="C3" s="30" t="s">
        <v>4</v>
      </c>
      <c r="D3" s="30"/>
      <c r="E3" s="31" t="s">
        <v>5</v>
      </c>
      <c r="F3" s="31" t="s">
        <v>6</v>
      </c>
    </row>
    <row r="4" spans="1:6" ht="15.75">
      <c r="A4" s="30" t="s">
        <v>59</v>
      </c>
      <c r="B4" s="30"/>
      <c r="C4" s="30"/>
      <c r="D4" s="30"/>
      <c r="E4" s="30"/>
      <c r="F4" s="30"/>
    </row>
    <row r="5" spans="1:6">
      <c r="A5" s="9">
        <v>6037</v>
      </c>
      <c r="B5" s="9"/>
      <c r="C5" s="8" t="s">
        <v>35</v>
      </c>
      <c r="D5" s="8"/>
      <c r="E5" s="7">
        <v>7800</v>
      </c>
      <c r="F5" s="7"/>
    </row>
    <row r="6" spans="1:6">
      <c r="A6" s="9">
        <v>6037</v>
      </c>
      <c r="B6" s="9"/>
      <c r="C6" s="8" t="s">
        <v>36</v>
      </c>
      <c r="D6" s="8"/>
      <c r="E6" s="7">
        <v>9650</v>
      </c>
      <c r="F6" s="7"/>
    </row>
    <row r="7" spans="1:6">
      <c r="A7" s="9">
        <v>6037</v>
      </c>
      <c r="B7" s="9"/>
      <c r="C7" s="8" t="s">
        <v>37</v>
      </c>
      <c r="D7" s="8"/>
      <c r="E7" s="7">
        <v>4560</v>
      </c>
      <c r="F7" s="7"/>
    </row>
    <row r="8" spans="1:6">
      <c r="A8" s="9"/>
      <c r="B8" s="9">
        <v>37</v>
      </c>
      <c r="C8" s="8"/>
      <c r="D8" s="8" t="s">
        <v>38</v>
      </c>
      <c r="E8" s="7"/>
      <c r="F8" s="7">
        <v>7800</v>
      </c>
    </row>
    <row r="9" spans="1:6">
      <c r="A9" s="9"/>
      <c r="B9" s="9">
        <v>37</v>
      </c>
      <c r="C9" s="8"/>
      <c r="D9" s="8" t="s">
        <v>39</v>
      </c>
      <c r="E9" s="7"/>
      <c r="F9" s="7">
        <v>9650</v>
      </c>
    </row>
    <row r="10" spans="1:6">
      <c r="A10" s="9"/>
      <c r="B10" s="9">
        <v>37</v>
      </c>
      <c r="C10" s="8"/>
      <c r="D10" s="8" t="s">
        <v>40</v>
      </c>
      <c r="E10" s="7"/>
      <c r="F10" s="7">
        <v>4560</v>
      </c>
    </row>
    <row r="11" spans="1:6" ht="15.75">
      <c r="A11" s="30" t="s">
        <v>60</v>
      </c>
      <c r="B11" s="30"/>
      <c r="C11" s="30"/>
      <c r="D11" s="30"/>
      <c r="E11" s="30"/>
      <c r="F11" s="30"/>
    </row>
    <row r="12" spans="1:6">
      <c r="A12" s="9">
        <v>37</v>
      </c>
      <c r="B12" s="9"/>
      <c r="C12" s="8" t="s">
        <v>38</v>
      </c>
      <c r="D12" s="8"/>
      <c r="E12" s="7">
        <v>6850</v>
      </c>
      <c r="F12" s="7"/>
    </row>
    <row r="13" spans="1:6">
      <c r="A13" s="9">
        <v>37</v>
      </c>
      <c r="B13" s="9"/>
      <c r="C13" s="8" t="s">
        <v>39</v>
      </c>
      <c r="D13" s="8"/>
      <c r="E13" s="7">
        <v>11070</v>
      </c>
      <c r="F13" s="7"/>
    </row>
    <row r="14" spans="1:6">
      <c r="A14" s="9">
        <v>37</v>
      </c>
      <c r="B14" s="9"/>
      <c r="C14" s="8" t="s">
        <v>40</v>
      </c>
      <c r="D14" s="8"/>
      <c r="E14" s="7">
        <v>8270</v>
      </c>
      <c r="F14" s="7"/>
    </row>
    <row r="15" spans="1:6">
      <c r="A15" s="9"/>
      <c r="B15" s="9">
        <v>6037</v>
      </c>
      <c r="C15" s="8"/>
      <c r="D15" s="8" t="s">
        <v>35</v>
      </c>
      <c r="E15" s="7"/>
      <c r="F15" s="7">
        <v>6850</v>
      </c>
    </row>
    <row r="16" spans="1:6">
      <c r="A16" s="9"/>
      <c r="B16" s="9">
        <v>6037</v>
      </c>
      <c r="C16" s="8"/>
      <c r="D16" s="8" t="s">
        <v>36</v>
      </c>
      <c r="E16" s="7"/>
      <c r="F16" s="7">
        <v>11070</v>
      </c>
    </row>
    <row r="17" spans="1:6">
      <c r="A17" s="9"/>
      <c r="B17" s="9">
        <v>6037</v>
      </c>
      <c r="C17" s="8"/>
      <c r="D17" s="8" t="s">
        <v>37</v>
      </c>
      <c r="E17" s="7"/>
      <c r="F17" s="7">
        <v>8270</v>
      </c>
    </row>
    <row r="18" spans="1:6" ht="15.75">
      <c r="A18" s="30" t="s">
        <v>61</v>
      </c>
      <c r="B18" s="30"/>
      <c r="C18" s="30"/>
      <c r="D18" s="30"/>
      <c r="E18" s="30"/>
      <c r="F18" s="30"/>
    </row>
    <row r="19" spans="1:6">
      <c r="A19" s="8">
        <v>397</v>
      </c>
      <c r="B19" s="8"/>
      <c r="C19" s="8" t="s">
        <v>41</v>
      </c>
      <c r="D19" s="8"/>
      <c r="E19" s="7">
        <v>2500</v>
      </c>
      <c r="F19" s="7"/>
    </row>
    <row r="20" spans="1:6">
      <c r="A20" s="8"/>
      <c r="B20" s="9">
        <v>7817</v>
      </c>
      <c r="C20" s="8"/>
      <c r="D20" s="8" t="s">
        <v>44</v>
      </c>
      <c r="E20" s="42"/>
      <c r="F20" s="42">
        <v>2500</v>
      </c>
    </row>
    <row r="21" spans="1:6" ht="15.75">
      <c r="A21" s="30" t="s">
        <v>62</v>
      </c>
      <c r="B21" s="30"/>
      <c r="C21" s="30"/>
      <c r="D21" s="30"/>
      <c r="E21" s="30"/>
      <c r="F21" s="30"/>
    </row>
    <row r="22" spans="1:6">
      <c r="A22" s="8">
        <v>6817</v>
      </c>
      <c r="B22" s="8"/>
      <c r="C22" s="8" t="s">
        <v>43</v>
      </c>
      <c r="D22" s="8"/>
      <c r="E22" s="42">
        <f>90%*E12</f>
        <v>6165</v>
      </c>
      <c r="F22" s="42"/>
    </row>
    <row r="23" spans="1:6">
      <c r="A23" s="8">
        <v>6817</v>
      </c>
      <c r="B23" s="9"/>
      <c r="C23" s="8" t="s">
        <v>43</v>
      </c>
      <c r="D23" s="8"/>
      <c r="E23" s="42">
        <f>85%*E13</f>
        <v>9409.5</v>
      </c>
      <c r="F23" s="42"/>
    </row>
    <row r="24" spans="1:6">
      <c r="A24" s="8">
        <v>6817</v>
      </c>
      <c r="B24" s="8"/>
      <c r="C24" s="8" t="s">
        <v>43</v>
      </c>
      <c r="D24" s="8"/>
      <c r="E24" s="42">
        <f>20%*E14</f>
        <v>1654</v>
      </c>
      <c r="F24" s="42"/>
    </row>
    <row r="25" spans="1:6">
      <c r="A25" s="8"/>
      <c r="B25" s="8">
        <v>397</v>
      </c>
      <c r="C25" s="8"/>
      <c r="D25" s="8" t="s">
        <v>42</v>
      </c>
      <c r="E25" s="42"/>
      <c r="F25" s="42">
        <f>90%*F15</f>
        <v>6165</v>
      </c>
    </row>
    <row r="26" spans="1:6">
      <c r="A26" s="8"/>
      <c r="B26" s="8">
        <v>397</v>
      </c>
      <c r="C26" s="8"/>
      <c r="D26" s="8" t="s">
        <v>42</v>
      </c>
      <c r="E26" s="42"/>
      <c r="F26" s="42">
        <f>85%*F16</f>
        <v>9409.5</v>
      </c>
    </row>
    <row r="27" spans="1:6">
      <c r="A27" s="8"/>
      <c r="B27" s="8">
        <v>397</v>
      </c>
      <c r="C27" s="8"/>
      <c r="D27" s="8" t="s">
        <v>42</v>
      </c>
      <c r="E27" s="42"/>
      <c r="F27" s="42">
        <f>20%*F17</f>
        <v>1654</v>
      </c>
    </row>
    <row r="30" spans="1:6" ht="18.75">
      <c r="A30" s="65" t="s">
        <v>63</v>
      </c>
      <c r="B30" s="66"/>
      <c r="C30" s="66"/>
      <c r="D30" s="67"/>
      <c r="E30" s="64"/>
    </row>
    <row r="31" spans="1:6">
      <c r="A31" s="8"/>
      <c r="B31" s="28" t="s">
        <v>24</v>
      </c>
      <c r="C31" s="28" t="s">
        <v>64</v>
      </c>
      <c r="D31" s="28" t="s">
        <v>65</v>
      </c>
    </row>
    <row r="32" spans="1:6">
      <c r="A32" s="69" t="s">
        <v>66</v>
      </c>
      <c r="B32" s="7"/>
      <c r="C32" s="7"/>
      <c r="D32" s="7"/>
    </row>
    <row r="33" spans="1:4">
      <c r="A33" s="63" t="s">
        <v>67</v>
      </c>
      <c r="B33" s="68">
        <v>6850</v>
      </c>
      <c r="C33" s="68">
        <v>6165</v>
      </c>
      <c r="D33" s="7">
        <f>B33-C33</f>
        <v>685</v>
      </c>
    </row>
    <row r="34" spans="1:4">
      <c r="A34" s="63" t="s">
        <v>68</v>
      </c>
      <c r="B34" s="68">
        <v>11070</v>
      </c>
      <c r="C34" s="68">
        <v>9409.5</v>
      </c>
      <c r="D34" s="7">
        <f t="shared" ref="D34:D35" si="0">B34-C34</f>
        <v>1660.5</v>
      </c>
    </row>
    <row r="35" spans="1:4">
      <c r="A35" s="63" t="s">
        <v>69</v>
      </c>
      <c r="B35" s="68">
        <v>8270</v>
      </c>
      <c r="C35" s="68">
        <v>1654</v>
      </c>
      <c r="D35" s="7">
        <f t="shared" si="0"/>
        <v>6616</v>
      </c>
    </row>
  </sheetData>
  <mergeCells count="7">
    <mergeCell ref="A4:F4"/>
    <mergeCell ref="A11:F11"/>
    <mergeCell ref="A18:F18"/>
    <mergeCell ref="A21:F21"/>
    <mergeCell ref="A1:F1"/>
    <mergeCell ref="A30:D30"/>
    <mergeCell ref="C3:D3"/>
  </mergeCells>
  <pageMargins left="0.39370078740157483" right="0.39370078740157483" top="0.39370078740157483" bottom="0.3937007874015748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C23" sqref="C23"/>
    </sheetView>
  </sheetViews>
  <sheetFormatPr baseColWidth="10" defaultRowHeight="15"/>
  <cols>
    <col min="1" max="1" width="14.42578125" customWidth="1"/>
    <col min="2" max="2" width="13.140625" bestFit="1" customWidth="1"/>
    <col min="3" max="3" width="20.28515625" bestFit="1" customWidth="1"/>
    <col min="4" max="4" width="20.28515625" customWidth="1"/>
    <col min="5" max="6" width="11.85546875" bestFit="1" customWidth="1"/>
  </cols>
  <sheetData>
    <row r="1" spans="1:6" ht="26.25">
      <c r="A1" s="26" t="s">
        <v>126</v>
      </c>
      <c r="B1" s="26"/>
      <c r="C1" s="26"/>
      <c r="D1" s="26"/>
      <c r="E1" s="26"/>
      <c r="F1" s="26"/>
    </row>
    <row r="3" spans="1:6" ht="15.75">
      <c r="A3" s="71" t="s">
        <v>2</v>
      </c>
      <c r="B3" s="71" t="s">
        <v>3</v>
      </c>
      <c r="C3" s="70" t="s">
        <v>4</v>
      </c>
      <c r="D3" s="70"/>
      <c r="E3" s="71" t="s">
        <v>5</v>
      </c>
      <c r="F3" s="71" t="s">
        <v>6</v>
      </c>
    </row>
    <row r="5" spans="1:6">
      <c r="A5" s="13" t="s">
        <v>59</v>
      </c>
      <c r="B5" s="13"/>
      <c r="C5" s="13"/>
      <c r="D5" s="13"/>
      <c r="E5" s="13"/>
      <c r="F5" s="13"/>
    </row>
    <row r="6" spans="1:6">
      <c r="A6" s="73">
        <v>603111</v>
      </c>
      <c r="B6" s="73"/>
      <c r="C6" s="76" t="s">
        <v>129</v>
      </c>
      <c r="D6" s="73"/>
      <c r="E6" s="77">
        <v>1235</v>
      </c>
      <c r="F6" s="77"/>
    </row>
    <row r="7" spans="1:6">
      <c r="A7" s="73"/>
      <c r="B7" s="73">
        <v>3111</v>
      </c>
      <c r="C7" s="73"/>
      <c r="D7" s="76" t="s">
        <v>130</v>
      </c>
      <c r="E7" s="77"/>
      <c r="F7" s="77">
        <v>1235</v>
      </c>
    </row>
    <row r="8" spans="1:6">
      <c r="A8" s="73">
        <v>3111</v>
      </c>
      <c r="B8" s="73"/>
      <c r="C8" s="76" t="s">
        <v>130</v>
      </c>
      <c r="D8" s="73"/>
      <c r="E8" s="77">
        <v>1672</v>
      </c>
      <c r="F8" s="77"/>
    </row>
    <row r="9" spans="1:6">
      <c r="A9" s="73"/>
      <c r="B9" s="73">
        <v>603111</v>
      </c>
      <c r="C9" s="73"/>
      <c r="D9" s="76" t="s">
        <v>129</v>
      </c>
      <c r="E9" s="77"/>
      <c r="F9" s="77">
        <v>1672</v>
      </c>
    </row>
    <row r="10" spans="1:6">
      <c r="A10" s="73">
        <v>713551</v>
      </c>
      <c r="B10" s="73"/>
      <c r="C10" s="76" t="s">
        <v>131</v>
      </c>
      <c r="D10" s="73"/>
      <c r="E10" s="77">
        <v>23000</v>
      </c>
      <c r="F10" s="77"/>
    </row>
    <row r="11" spans="1:6">
      <c r="A11" s="73"/>
      <c r="B11" s="73">
        <v>3551</v>
      </c>
      <c r="C11" s="73"/>
      <c r="D11" s="76" t="s">
        <v>132</v>
      </c>
      <c r="E11" s="77"/>
      <c r="F11" s="77">
        <v>23000</v>
      </c>
    </row>
    <row r="12" spans="1:6">
      <c r="A12" s="73">
        <v>3551</v>
      </c>
      <c r="B12" s="73"/>
      <c r="C12" s="76" t="s">
        <v>132</v>
      </c>
      <c r="D12" s="73"/>
      <c r="E12" s="77">
        <v>31300</v>
      </c>
      <c r="F12" s="77"/>
    </row>
    <row r="13" spans="1:6">
      <c r="A13" s="73"/>
      <c r="B13" s="73">
        <v>713551</v>
      </c>
      <c r="C13" s="73"/>
      <c r="D13" s="76" t="s">
        <v>131</v>
      </c>
      <c r="E13" s="77"/>
      <c r="F13" s="77">
        <v>31300</v>
      </c>
    </row>
    <row r="14" spans="1:6">
      <c r="A14" s="73"/>
      <c r="B14" s="73"/>
      <c r="C14" s="73"/>
      <c r="D14" s="74"/>
      <c r="E14" s="16"/>
      <c r="F14" s="16"/>
    </row>
    <row r="15" spans="1:6">
      <c r="A15" s="73"/>
      <c r="B15" s="73"/>
      <c r="C15" s="73"/>
      <c r="D15" s="74"/>
      <c r="E15" s="16"/>
      <c r="F15" s="16"/>
    </row>
    <row r="17" spans="1:5">
      <c r="A17" s="75" t="s">
        <v>127</v>
      </c>
      <c r="B17" s="75"/>
      <c r="C17" s="72"/>
      <c r="D17" s="75" t="s">
        <v>128</v>
      </c>
      <c r="E17" s="75"/>
    </row>
    <row r="18" spans="1:5">
      <c r="A18" s="80">
        <v>1235</v>
      </c>
      <c r="B18" s="81">
        <v>1672</v>
      </c>
      <c r="C18" s="78"/>
      <c r="D18" s="80">
        <v>23000</v>
      </c>
      <c r="E18" s="81">
        <v>31300</v>
      </c>
    </row>
    <row r="19" spans="1:5" ht="18.75">
      <c r="A19" s="82">
        <f>B18-A18</f>
        <v>437</v>
      </c>
      <c r="B19" s="82" t="s">
        <v>70</v>
      </c>
      <c r="C19" s="79"/>
      <c r="D19" s="82">
        <f>E18-D18</f>
        <v>8300</v>
      </c>
      <c r="E19" s="82" t="s">
        <v>70</v>
      </c>
    </row>
    <row r="20" spans="1:5" ht="18.75">
      <c r="A20" s="14"/>
      <c r="B20" s="14"/>
      <c r="C20" s="14"/>
      <c r="D20" s="14"/>
      <c r="E20" s="15"/>
    </row>
    <row r="21" spans="1:5" ht="18.75">
      <c r="A21" s="38" t="s">
        <v>71</v>
      </c>
      <c r="B21" s="38"/>
      <c r="C21" s="38"/>
      <c r="D21" s="38" t="s">
        <v>72</v>
      </c>
      <c r="E21" s="15"/>
    </row>
    <row r="22" spans="1:5" ht="18.75">
      <c r="A22" s="38" t="s">
        <v>73</v>
      </c>
      <c r="B22" s="38"/>
      <c r="C22" s="38"/>
      <c r="D22" s="38" t="s">
        <v>53</v>
      </c>
      <c r="E22" s="15"/>
    </row>
    <row r="23" spans="1:5" ht="18.75">
      <c r="A23" s="38" t="s">
        <v>74</v>
      </c>
      <c r="B23" s="38"/>
      <c r="C23" s="38"/>
      <c r="D23" s="38" t="s">
        <v>74</v>
      </c>
      <c r="E23" s="15"/>
    </row>
  </sheetData>
  <mergeCells count="5">
    <mergeCell ref="A17:B17"/>
    <mergeCell ref="D17:E17"/>
    <mergeCell ref="A1:F1"/>
    <mergeCell ref="A5:F5"/>
    <mergeCell ref="C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0"/>
  <sheetViews>
    <sheetView tabSelected="1" topLeftCell="A22" workbookViewId="0">
      <selection activeCell="A52" sqref="A52"/>
    </sheetView>
  </sheetViews>
  <sheetFormatPr baseColWidth="10" defaultRowHeight="15"/>
  <cols>
    <col min="1" max="1" width="13.42578125" bestFit="1" customWidth="1"/>
    <col min="2" max="2" width="13.140625" bestFit="1" customWidth="1"/>
    <col min="3" max="3" width="26" bestFit="1" customWidth="1"/>
    <col min="4" max="4" width="19" bestFit="1" customWidth="1"/>
    <col min="5" max="5" width="14.28515625" style="2" bestFit="1" customWidth="1"/>
    <col min="6" max="6" width="13.140625" style="2" bestFit="1" customWidth="1"/>
  </cols>
  <sheetData>
    <row r="1" spans="1:6" ht="26.25">
      <c r="A1" s="26" t="s">
        <v>133</v>
      </c>
      <c r="B1" s="26"/>
      <c r="C1" s="26"/>
      <c r="D1" s="26"/>
      <c r="E1" s="26"/>
      <c r="F1" s="26"/>
    </row>
    <row r="3" spans="1:6" ht="15.75">
      <c r="A3" s="29" t="s">
        <v>2</v>
      </c>
      <c r="B3" s="29" t="s">
        <v>3</v>
      </c>
      <c r="C3" s="30" t="s">
        <v>4</v>
      </c>
      <c r="D3" s="30"/>
      <c r="E3" s="31" t="s">
        <v>5</v>
      </c>
      <c r="F3" s="31" t="s">
        <v>6</v>
      </c>
    </row>
    <row r="4" spans="1:6">
      <c r="A4" s="9">
        <v>6031</v>
      </c>
      <c r="B4" s="9"/>
      <c r="C4" s="8" t="s">
        <v>47</v>
      </c>
      <c r="D4" s="8"/>
      <c r="E4" s="7">
        <v>10642</v>
      </c>
      <c r="F4" s="7"/>
    </row>
    <row r="5" spans="1:6">
      <c r="A5" s="9">
        <v>7135</v>
      </c>
      <c r="B5" s="9"/>
      <c r="C5" s="8" t="s">
        <v>48</v>
      </c>
      <c r="D5" s="8"/>
      <c r="E5" s="7">
        <v>29460</v>
      </c>
      <c r="F5" s="7"/>
    </row>
    <row r="6" spans="1:6">
      <c r="A6" s="9"/>
      <c r="B6" s="9">
        <v>31</v>
      </c>
      <c r="C6" s="8"/>
      <c r="D6" s="8" t="s">
        <v>45</v>
      </c>
      <c r="E6" s="7"/>
      <c r="F6" s="7">
        <v>10642</v>
      </c>
    </row>
    <row r="7" spans="1:6">
      <c r="A7" s="9"/>
      <c r="B7" s="9">
        <v>35</v>
      </c>
      <c r="C7" s="8"/>
      <c r="D7" s="8" t="s">
        <v>46</v>
      </c>
      <c r="E7" s="7"/>
      <c r="F7" s="7">
        <v>29460</v>
      </c>
    </row>
    <row r="8" spans="1:6">
      <c r="A8" s="9">
        <v>31</v>
      </c>
      <c r="B8" s="9"/>
      <c r="C8" s="8" t="s">
        <v>45</v>
      </c>
      <c r="D8" s="8"/>
      <c r="E8" s="7">
        <v>11875</v>
      </c>
      <c r="F8" s="7"/>
    </row>
    <row r="9" spans="1:6">
      <c r="A9" s="9">
        <v>35</v>
      </c>
      <c r="B9" s="9"/>
      <c r="C9" s="8" t="s">
        <v>46</v>
      </c>
      <c r="D9" s="8"/>
      <c r="E9" s="7">
        <v>32590</v>
      </c>
      <c r="F9" s="7"/>
    </row>
    <row r="10" spans="1:6">
      <c r="A10" s="9"/>
      <c r="B10" s="9">
        <v>6031</v>
      </c>
      <c r="C10" s="8"/>
      <c r="D10" s="8" t="s">
        <v>47</v>
      </c>
      <c r="E10" s="7"/>
      <c r="F10" s="7">
        <v>11875</v>
      </c>
    </row>
    <row r="11" spans="1:6">
      <c r="A11" s="9"/>
      <c r="B11" s="9">
        <v>7135</v>
      </c>
      <c r="C11" s="8"/>
      <c r="D11" s="8" t="s">
        <v>48</v>
      </c>
      <c r="E11" s="7"/>
      <c r="F11" s="7">
        <v>32590</v>
      </c>
    </row>
    <row r="12" spans="1:6">
      <c r="A12" s="8">
        <v>6817</v>
      </c>
      <c r="B12" s="8"/>
      <c r="C12" s="8" t="s">
        <v>34</v>
      </c>
      <c r="D12" s="8"/>
      <c r="E12" s="42">
        <f>8950-60%*8950</f>
        <v>3580</v>
      </c>
      <c r="F12" s="42"/>
    </row>
    <row r="13" spans="1:6">
      <c r="A13" s="8"/>
      <c r="B13" s="8">
        <v>395</v>
      </c>
      <c r="C13" s="8"/>
      <c r="D13" s="8" t="s">
        <v>49</v>
      </c>
      <c r="E13" s="42"/>
      <c r="F13" s="42">
        <f>8950-60%*8950</f>
        <v>3580</v>
      </c>
    </row>
    <row r="14" spans="1:6">
      <c r="A14" t="s">
        <v>134</v>
      </c>
    </row>
    <row r="17" spans="1:6" ht="15.75" thickBot="1"/>
    <row r="18" spans="1:6" ht="19.5" thickBot="1">
      <c r="A18" s="83" t="s">
        <v>75</v>
      </c>
      <c r="B18" s="84"/>
      <c r="C18" s="84"/>
      <c r="D18" s="84"/>
      <c r="E18" s="84"/>
      <c r="F18" s="100"/>
    </row>
    <row r="19" spans="1:6" ht="16.5" thickBot="1">
      <c r="A19" s="85" t="s">
        <v>76</v>
      </c>
      <c r="B19" s="86"/>
      <c r="C19" s="87" t="s">
        <v>51</v>
      </c>
      <c r="D19" s="85" t="s">
        <v>77</v>
      </c>
      <c r="E19" s="86"/>
      <c r="F19" s="87" t="s">
        <v>51</v>
      </c>
    </row>
    <row r="20" spans="1:6">
      <c r="A20" s="88" t="s">
        <v>78</v>
      </c>
      <c r="B20" s="89"/>
      <c r="C20" s="95"/>
      <c r="D20" s="88" t="s">
        <v>79</v>
      </c>
      <c r="E20" s="89"/>
      <c r="F20" s="97"/>
    </row>
    <row r="21" spans="1:6">
      <c r="A21" s="90" t="s">
        <v>50</v>
      </c>
      <c r="B21" s="91"/>
      <c r="C21" s="24">
        <v>348250</v>
      </c>
      <c r="D21" s="90" t="s">
        <v>52</v>
      </c>
      <c r="E21" s="91"/>
      <c r="F21" s="24">
        <v>1689235</v>
      </c>
    </row>
    <row r="22" spans="1:6">
      <c r="A22" s="90" t="s">
        <v>27</v>
      </c>
      <c r="B22" s="91"/>
      <c r="C22" s="24">
        <f>F6-E8</f>
        <v>-1233</v>
      </c>
      <c r="D22" s="90" t="s">
        <v>53</v>
      </c>
      <c r="E22" s="91"/>
      <c r="F22" s="24">
        <f>E9-F7</f>
        <v>3130</v>
      </c>
    </row>
    <row r="23" spans="1:6">
      <c r="A23" s="92" t="s">
        <v>80</v>
      </c>
      <c r="B23" s="36"/>
      <c r="C23" s="24"/>
      <c r="D23" s="92"/>
      <c r="E23" s="36"/>
      <c r="F23" s="97"/>
    </row>
    <row r="24" spans="1:6">
      <c r="A24" s="90" t="s">
        <v>81</v>
      </c>
      <c r="B24" s="91"/>
      <c r="C24" s="24">
        <v>3580</v>
      </c>
      <c r="D24" s="92"/>
      <c r="E24" s="36"/>
      <c r="F24" s="97"/>
    </row>
    <row r="25" spans="1:6" ht="15.75" thickBot="1">
      <c r="A25" s="93" t="s">
        <v>80</v>
      </c>
      <c r="B25" s="94"/>
      <c r="C25" s="96"/>
      <c r="D25" s="93" t="s">
        <v>80</v>
      </c>
      <c r="E25" s="94"/>
      <c r="F25" s="96"/>
    </row>
    <row r="26" spans="1:6">
      <c r="A26" s="116"/>
      <c r="B26" s="36"/>
      <c r="C26" s="117"/>
      <c r="D26" s="116"/>
      <c r="E26" s="36"/>
      <c r="F26" s="117"/>
    </row>
    <row r="28" spans="1:6">
      <c r="A28" s="17" t="s">
        <v>82</v>
      </c>
      <c r="B28" s="17"/>
      <c r="C28" s="17"/>
      <c r="D28" s="17"/>
      <c r="E28" s="98">
        <f>C21+C22</f>
        <v>347017</v>
      </c>
    </row>
    <row r="29" spans="1:6">
      <c r="A29" s="19" t="s">
        <v>83</v>
      </c>
      <c r="B29" s="19"/>
      <c r="C29" s="19"/>
      <c r="D29" s="19"/>
      <c r="E29" s="98">
        <f>F21+F22</f>
        <v>1692365</v>
      </c>
    </row>
    <row r="30" spans="1:6">
      <c r="A30" s="18"/>
      <c r="B30" s="18"/>
      <c r="C30" s="18"/>
      <c r="D30" s="18"/>
      <c r="E30" s="98"/>
    </row>
    <row r="31" spans="1:6">
      <c r="A31" s="18"/>
      <c r="B31" s="18"/>
      <c r="C31" s="18"/>
      <c r="D31" s="18"/>
      <c r="E31" s="98"/>
    </row>
    <row r="32" spans="1:6" ht="15.75" thickBot="1">
      <c r="A32" s="20"/>
      <c r="B32" s="20"/>
      <c r="C32" s="20"/>
      <c r="D32" s="20"/>
      <c r="E32" s="16"/>
    </row>
    <row r="33" spans="1:5" ht="19.5" thickBot="1">
      <c r="A33" s="83" t="s">
        <v>84</v>
      </c>
      <c r="B33" s="84"/>
      <c r="C33" s="84"/>
      <c r="D33" s="84"/>
      <c r="E33" s="100"/>
    </row>
    <row r="34" spans="1:5" ht="16.5" thickBot="1">
      <c r="A34" s="85" t="s">
        <v>20</v>
      </c>
      <c r="B34" s="99"/>
      <c r="C34" s="101" t="s">
        <v>24</v>
      </c>
      <c r="D34" s="87" t="s">
        <v>85</v>
      </c>
      <c r="E34" s="102" t="s">
        <v>26</v>
      </c>
    </row>
    <row r="35" spans="1:5">
      <c r="A35" s="90" t="s">
        <v>80</v>
      </c>
      <c r="B35" s="103"/>
      <c r="C35" s="21"/>
      <c r="D35" s="22"/>
      <c r="E35" s="23"/>
    </row>
    <row r="36" spans="1:5">
      <c r="A36" s="107" t="s">
        <v>86</v>
      </c>
      <c r="B36" s="108"/>
      <c r="C36" s="109"/>
      <c r="D36" s="110"/>
      <c r="E36" s="111"/>
    </row>
    <row r="37" spans="1:5">
      <c r="A37" s="90" t="s">
        <v>135</v>
      </c>
      <c r="B37" s="104"/>
      <c r="C37" s="109"/>
      <c r="D37" s="110"/>
      <c r="E37" s="111"/>
    </row>
    <row r="38" spans="1:5">
      <c r="A38" s="90" t="s">
        <v>136</v>
      </c>
      <c r="B38" s="103"/>
      <c r="C38" s="112">
        <v>11875</v>
      </c>
      <c r="D38" s="24">
        <v>0</v>
      </c>
      <c r="E38" s="113">
        <f>C38-D38</f>
        <v>11875</v>
      </c>
    </row>
    <row r="39" spans="1:5">
      <c r="A39" s="90" t="s">
        <v>15</v>
      </c>
      <c r="B39" s="103"/>
      <c r="C39" s="112">
        <v>32590</v>
      </c>
      <c r="D39" s="24">
        <v>3580</v>
      </c>
      <c r="E39" s="113">
        <f>C39-D39</f>
        <v>29010</v>
      </c>
    </row>
    <row r="40" spans="1:5" ht="15.75" thickBot="1">
      <c r="A40" s="105" t="s">
        <v>80</v>
      </c>
      <c r="B40" s="106"/>
      <c r="C40" s="114"/>
      <c r="D40" s="96"/>
      <c r="E40" s="115"/>
    </row>
  </sheetData>
  <mergeCells count="22">
    <mergeCell ref="A40:B40"/>
    <mergeCell ref="A1:F1"/>
    <mergeCell ref="C3:D3"/>
    <mergeCell ref="A18:F18"/>
    <mergeCell ref="A34:B34"/>
    <mergeCell ref="A35:B35"/>
    <mergeCell ref="A36:B36"/>
    <mergeCell ref="A37:B37"/>
    <mergeCell ref="A38:B38"/>
    <mergeCell ref="A39:B39"/>
    <mergeCell ref="A22:B22"/>
    <mergeCell ref="D22:E22"/>
    <mergeCell ref="A24:B24"/>
    <mergeCell ref="A28:D28"/>
    <mergeCell ref="A29:D29"/>
    <mergeCell ref="A33:E33"/>
    <mergeCell ref="A19:B19"/>
    <mergeCell ref="D19:E19"/>
    <mergeCell ref="A20:B20"/>
    <mergeCell ref="D20:E20"/>
    <mergeCell ref="A21:B21"/>
    <mergeCell ref="D21:E21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Balzac</vt:lpstr>
      <vt:lpstr>Hugo</vt:lpstr>
      <vt:lpstr>Ex1 Autodistri</vt:lpstr>
      <vt:lpstr>Ex2 Spleen</vt:lpstr>
      <vt:lpstr>Ex3 BOBAGAGE</vt:lpstr>
      <vt:lpstr>Ex4 CABMETA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PATXI</dc:creator>
  <cp:lastModifiedBy>PATXI</cp:lastModifiedBy>
  <cp:lastPrinted>2010-12-04T11:20:53Z</cp:lastPrinted>
  <dcterms:created xsi:type="dcterms:W3CDTF">2010-11-22T13:27:12Z</dcterms:created>
  <dcterms:modified xsi:type="dcterms:W3CDTF">2010-12-04T11:21:10Z</dcterms:modified>
</cp:coreProperties>
</file>