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135" windowHeight="9405"/>
  </bookViews>
  <sheets>
    <sheet name="EX 1" sheetId="1" r:id="rId1"/>
    <sheet name="EX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E24" i="2"/>
  <c r="E23"/>
  <c r="E22"/>
  <c r="D23"/>
  <c r="D24"/>
  <c r="E21"/>
  <c r="G25"/>
  <c r="E25"/>
  <c r="G24"/>
  <c r="G23"/>
  <c r="G22"/>
  <c r="G21"/>
  <c r="F21"/>
  <c r="D25"/>
  <c r="D22"/>
  <c r="D21"/>
  <c r="C23"/>
  <c r="C24"/>
  <c r="C25"/>
  <c r="C22"/>
  <c r="C21"/>
  <c r="B22"/>
  <c r="B23"/>
  <c r="B24"/>
  <c r="B25"/>
  <c r="B21"/>
  <c r="C11"/>
  <c r="C12"/>
  <c r="C13"/>
  <c r="C14"/>
  <c r="C10"/>
  <c r="D10"/>
  <c r="E10" s="1"/>
  <c r="D46" i="1"/>
  <c r="C46"/>
  <c r="E46"/>
  <c r="C45"/>
  <c r="E45"/>
  <c r="B45"/>
  <c r="B46"/>
  <c r="E41"/>
  <c r="D41"/>
  <c r="D40"/>
  <c r="C41"/>
  <c r="E40"/>
  <c r="C40"/>
  <c r="B40"/>
  <c r="E35"/>
  <c r="E33"/>
  <c r="C39"/>
  <c r="D39" s="1"/>
  <c r="E39" s="1"/>
  <c r="E20"/>
  <c r="C29" s="1"/>
  <c r="E19"/>
  <c r="E18"/>
  <c r="C24" s="1"/>
  <c r="D24" s="1"/>
  <c r="E24" s="1"/>
  <c r="E16"/>
  <c r="F22" i="2" l="1"/>
  <c r="F23"/>
  <c r="F24"/>
  <c r="D11"/>
  <c r="E11" s="1"/>
  <c r="D12"/>
  <c r="E12" s="1"/>
  <c r="D13"/>
  <c r="E13" s="1"/>
  <c r="D14"/>
  <c r="E14" s="1"/>
  <c r="C25" i="1"/>
  <c r="D25" s="1"/>
  <c r="E25" s="1"/>
  <c r="C26"/>
  <c r="D26" s="1"/>
  <c r="E26" s="1"/>
  <c r="C28"/>
  <c r="C27"/>
  <c r="D27" s="1"/>
  <c r="E27" s="1"/>
  <c r="B41"/>
  <c r="B42"/>
  <c r="C42" l="1"/>
  <c r="D42" s="1"/>
  <c r="E42"/>
  <c r="B43" s="1"/>
  <c r="D28"/>
  <c r="C43" l="1"/>
  <c r="D43" s="1"/>
  <c r="E43"/>
  <c r="B44"/>
  <c r="E28"/>
  <c r="D29"/>
  <c r="E29" s="1"/>
  <c r="C44" l="1"/>
  <c r="D44" s="1"/>
  <c r="D45" s="1"/>
  <c r="E44" l="1"/>
</calcChain>
</file>

<file path=xl/sharedStrings.xml><?xml version="1.0" encoding="utf-8"?>
<sst xmlns="http://schemas.openxmlformats.org/spreadsheetml/2006/main" count="80" uniqueCount="54">
  <si>
    <t>LES MODES D'AMORTISSEMENT</t>
  </si>
  <si>
    <t>EXEMPLE 1</t>
  </si>
  <si>
    <t xml:space="preserve">L'entreprise Sica clôture son exercice le 31 mars. </t>
  </si>
  <si>
    <t>Elle vous communique les renseignements suivants concernant deux immobilisations :</t>
  </si>
  <si>
    <t>Amortissement linéaire</t>
  </si>
  <si>
    <t>Durée d'utiliation 5 ans.</t>
  </si>
  <si>
    <t>Amortissement dégressif</t>
  </si>
  <si>
    <t>Durée d'utiliation 8 ans.</t>
  </si>
  <si>
    <t>Base à amortir</t>
  </si>
  <si>
    <t>25 000</t>
  </si>
  <si>
    <t>100/5</t>
  </si>
  <si>
    <t>Taux en %</t>
  </si>
  <si>
    <t>Prorata temporis</t>
  </si>
  <si>
    <t>du 1/11 au 31/03</t>
  </si>
  <si>
    <t>5 MOIS</t>
  </si>
  <si>
    <t>Première annuité :</t>
  </si>
  <si>
    <t>25 000*20%*5/12</t>
  </si>
  <si>
    <t>Annuités constantes</t>
  </si>
  <si>
    <t>25000*20%=</t>
  </si>
  <si>
    <t>Dernière annuité</t>
  </si>
  <si>
    <t>25000*20%*7/12</t>
  </si>
  <si>
    <t>DATE</t>
  </si>
  <si>
    <t>Annuité</t>
  </si>
  <si>
    <t>Amortissements cumulés</t>
  </si>
  <si>
    <t>Valeur nette comptable</t>
  </si>
  <si>
    <t>Mobilier de Bureau</t>
  </si>
  <si>
    <t>mis en service le 1er novembre</t>
  </si>
  <si>
    <t>Mobilier de bureau : 25 000€ hors taxes, acquis le 25 octobre2009</t>
  </si>
  <si>
    <t>Mise en service le 25 Août</t>
  </si>
  <si>
    <t>Machine outil : 72 500€ hors taxes, acquise le 18 aout 2009,</t>
  </si>
  <si>
    <t>Machine-outil : plan d'amortissement fiscal mode dégressif</t>
  </si>
  <si>
    <t>Mobilier de Bureau : plan d'amortissement fiscal mode linéaire</t>
  </si>
  <si>
    <t>72 500</t>
  </si>
  <si>
    <t>100/8*(2.25+0.5)</t>
  </si>
  <si>
    <t>du 1/8 au 31/03</t>
  </si>
  <si>
    <t>8 MOIS</t>
  </si>
  <si>
    <t>72 500*34.375*8/12</t>
  </si>
  <si>
    <t>Annuités constantes à partir de n+6 puisque 34.375 &lt;100/2</t>
  </si>
  <si>
    <t>Modification du Plan d'amortissement</t>
  </si>
  <si>
    <t>EXEMPLE 2</t>
  </si>
  <si>
    <t>Leplan d'amortissement linéaire d'une photocopieuse acquise le 2 janvier et dont</t>
  </si>
  <si>
    <t>la durée d'utilisation est de cinq ans se présente ainsi :</t>
  </si>
  <si>
    <t>Photocopieuse</t>
  </si>
  <si>
    <t>n</t>
  </si>
  <si>
    <t>n+1</t>
  </si>
  <si>
    <t>n+2</t>
  </si>
  <si>
    <t>n+3</t>
  </si>
  <si>
    <t>n+4</t>
  </si>
  <si>
    <t>A la suite d'une utilisation plus intensive que prévuede la photocopieuse,</t>
  </si>
  <si>
    <t>il a été décidé en n+2 de réduire sa durée d'utilisation à 4 ans au lieu de 5.</t>
  </si>
  <si>
    <t>Amort cumulés</t>
  </si>
  <si>
    <t>VNC</t>
  </si>
  <si>
    <t>Plan initial</t>
  </si>
  <si>
    <t>Plan révisé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</si>
</sst>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164" fontId="0" fillId="0" borderId="0" xfId="0" applyNumberFormat="1"/>
    <xf numFmtId="164" fontId="0" fillId="0" borderId="0" xfId="1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4" fontId="0" fillId="0" borderId="1" xfId="1" applyFon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/>
    <xf numFmtId="0" fontId="4" fillId="0" borderId="0" xfId="0" applyFont="1"/>
    <xf numFmtId="164" fontId="0" fillId="0" borderId="1" xfId="0" applyNumberFormat="1" applyFill="1" applyBorder="1" applyAlignment="1"/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6"/>
  <sheetViews>
    <sheetView tabSelected="1" workbookViewId="0">
      <selection activeCell="H37" sqref="H37"/>
    </sheetView>
  </sheetViews>
  <sheetFormatPr baseColWidth="10" defaultRowHeight="15"/>
  <cols>
    <col min="3" max="3" width="11.140625" customWidth="1"/>
    <col min="4" max="4" width="16.28515625" customWidth="1"/>
    <col min="5" max="5" width="13.85546875" customWidth="1"/>
  </cols>
  <sheetData>
    <row r="1" spans="1:5" ht="21">
      <c r="A1" s="1" t="s">
        <v>0</v>
      </c>
    </row>
    <row r="3" spans="1:5">
      <c r="A3" s="2" t="s">
        <v>1</v>
      </c>
    </row>
    <row r="5" spans="1:5">
      <c r="A5" t="s">
        <v>2</v>
      </c>
    </row>
    <row r="6" spans="1:5">
      <c r="A6" t="s">
        <v>3</v>
      </c>
    </row>
    <row r="7" spans="1:5">
      <c r="B7" t="s">
        <v>27</v>
      </c>
    </row>
    <row r="8" spans="1:5">
      <c r="B8" t="s">
        <v>26</v>
      </c>
    </row>
    <row r="9" spans="1:5">
      <c r="B9" t="s">
        <v>4</v>
      </c>
      <c r="E9" t="s">
        <v>5</v>
      </c>
    </row>
    <row r="11" spans="1:5">
      <c r="B11" t="s">
        <v>29</v>
      </c>
    </row>
    <row r="12" spans="1:5">
      <c r="B12" t="s">
        <v>28</v>
      </c>
    </row>
    <row r="13" spans="1:5">
      <c r="B13" t="s">
        <v>6</v>
      </c>
      <c r="E13" t="s">
        <v>7</v>
      </c>
    </row>
    <row r="14" spans="1:5">
      <c r="A14" s="13" t="s">
        <v>31</v>
      </c>
    </row>
    <row r="15" spans="1:5">
      <c r="A15" t="s">
        <v>8</v>
      </c>
      <c r="C15" t="s">
        <v>9</v>
      </c>
    </row>
    <row r="16" spans="1:5">
      <c r="A16" t="s">
        <v>11</v>
      </c>
      <c r="C16" t="s">
        <v>10</v>
      </c>
      <c r="E16">
        <f>100/5</f>
        <v>20</v>
      </c>
    </row>
    <row r="17" spans="1:5">
      <c r="A17" t="s">
        <v>12</v>
      </c>
      <c r="C17" t="s">
        <v>13</v>
      </c>
      <c r="E17" s="3" t="s">
        <v>14</v>
      </c>
    </row>
    <row r="18" spans="1:5">
      <c r="A18" t="s">
        <v>15</v>
      </c>
      <c r="C18" t="s">
        <v>16</v>
      </c>
      <c r="E18" s="4">
        <f>25000*20%*5/12</f>
        <v>2083.3333333333335</v>
      </c>
    </row>
    <row r="19" spans="1:5">
      <c r="A19" t="s">
        <v>17</v>
      </c>
      <c r="C19" t="s">
        <v>18</v>
      </c>
      <c r="E19">
        <f>25000*20%</f>
        <v>5000</v>
      </c>
    </row>
    <row r="20" spans="1:5">
      <c r="A20" t="s">
        <v>19</v>
      </c>
      <c r="C20" t="s">
        <v>20</v>
      </c>
      <c r="E20" s="5">
        <f>25000*20%*7/12</f>
        <v>2916.6666666666665</v>
      </c>
    </row>
    <row r="21" spans="1:5" ht="15.75" thickBot="1"/>
    <row r="22" spans="1:5" ht="15.75" thickBot="1">
      <c r="A22" s="17" t="s">
        <v>25</v>
      </c>
      <c r="B22" s="18"/>
      <c r="C22" s="18"/>
      <c r="D22" s="18"/>
      <c r="E22" s="19"/>
    </row>
    <row r="23" spans="1:5" ht="33" customHeight="1">
      <c r="A23" s="7" t="s">
        <v>21</v>
      </c>
      <c r="B23" s="8" t="s">
        <v>8</v>
      </c>
      <c r="C23" s="7" t="s">
        <v>22</v>
      </c>
      <c r="D23" s="8" t="s">
        <v>23</v>
      </c>
      <c r="E23" s="8" t="s">
        <v>24</v>
      </c>
    </row>
    <row r="24" spans="1:5">
      <c r="A24" s="6">
        <v>2009</v>
      </c>
      <c r="B24" s="9">
        <v>25000</v>
      </c>
      <c r="C24" s="11">
        <f>E18</f>
        <v>2083.3333333333335</v>
      </c>
      <c r="D24" s="11">
        <f>C24</f>
        <v>2083.3333333333335</v>
      </c>
      <c r="E24" s="12">
        <f>B24-D24</f>
        <v>22916.666666666668</v>
      </c>
    </row>
    <row r="25" spans="1:5">
      <c r="A25" s="6">
        <v>2010</v>
      </c>
      <c r="B25" s="9">
        <v>25000</v>
      </c>
      <c r="C25" s="6">
        <f>E$19</f>
        <v>5000</v>
      </c>
      <c r="D25" s="11">
        <f>C25+D24</f>
        <v>7083.3333333333339</v>
      </c>
      <c r="E25" s="12">
        <f t="shared" ref="E25:E29" si="0">B25-D25</f>
        <v>17916.666666666664</v>
      </c>
    </row>
    <row r="26" spans="1:5">
      <c r="A26" s="6">
        <v>2011</v>
      </c>
      <c r="B26" s="9">
        <v>25000</v>
      </c>
      <c r="C26" s="6">
        <f>E$19</f>
        <v>5000</v>
      </c>
      <c r="D26" s="11">
        <f t="shared" ref="D26:D29" si="1">C26+D25</f>
        <v>12083.333333333334</v>
      </c>
      <c r="E26" s="12">
        <f t="shared" si="0"/>
        <v>12916.666666666666</v>
      </c>
    </row>
    <row r="27" spans="1:5">
      <c r="A27" s="6">
        <v>2012</v>
      </c>
      <c r="B27" s="9">
        <v>25000</v>
      </c>
      <c r="C27" s="6">
        <f>E$19</f>
        <v>5000</v>
      </c>
      <c r="D27" s="11">
        <f t="shared" si="1"/>
        <v>17083.333333333336</v>
      </c>
      <c r="E27" s="12">
        <f t="shared" si="0"/>
        <v>7916.6666666666642</v>
      </c>
    </row>
    <row r="28" spans="1:5">
      <c r="A28" s="6">
        <v>2013</v>
      </c>
      <c r="B28" s="9">
        <v>25000</v>
      </c>
      <c r="C28" s="6">
        <f>E$19</f>
        <v>5000</v>
      </c>
      <c r="D28" s="11">
        <f t="shared" si="1"/>
        <v>22083.333333333336</v>
      </c>
      <c r="E28" s="12">
        <f t="shared" si="0"/>
        <v>2916.6666666666642</v>
      </c>
    </row>
    <row r="29" spans="1:5">
      <c r="A29" s="6">
        <v>2014</v>
      </c>
      <c r="B29" s="9">
        <v>25000</v>
      </c>
      <c r="C29" s="11">
        <f>E20</f>
        <v>2916.6666666666665</v>
      </c>
      <c r="D29" s="11">
        <f t="shared" si="1"/>
        <v>25000.000000000004</v>
      </c>
      <c r="E29" s="12">
        <f t="shared" si="0"/>
        <v>0</v>
      </c>
    </row>
    <row r="31" spans="1:5">
      <c r="A31" s="13" t="s">
        <v>30</v>
      </c>
    </row>
    <row r="32" spans="1:5">
      <c r="A32" t="s">
        <v>8</v>
      </c>
      <c r="C32" t="s">
        <v>32</v>
      </c>
    </row>
    <row r="33" spans="1:5">
      <c r="A33" t="s">
        <v>11</v>
      </c>
      <c r="C33" t="s">
        <v>33</v>
      </c>
      <c r="E33">
        <f>100/8*2.75</f>
        <v>34.375</v>
      </c>
    </row>
    <row r="34" spans="1:5">
      <c r="A34" t="s">
        <v>12</v>
      </c>
      <c r="C34" t="s">
        <v>34</v>
      </c>
      <c r="E34" s="3" t="s">
        <v>35</v>
      </c>
    </row>
    <row r="35" spans="1:5">
      <c r="A35" t="s">
        <v>15</v>
      </c>
      <c r="C35" t="s">
        <v>36</v>
      </c>
      <c r="E35" s="4">
        <f>72500*34.375%*8/12</f>
        <v>16614.583333333332</v>
      </c>
    </row>
    <row r="36" spans="1:5" ht="15.75" thickBot="1">
      <c r="A36" t="s">
        <v>37</v>
      </c>
    </row>
    <row r="37" spans="1:5" ht="15.75" thickBot="1">
      <c r="A37" s="17" t="s">
        <v>25</v>
      </c>
      <c r="B37" s="18"/>
      <c r="C37" s="18"/>
      <c r="D37" s="18"/>
      <c r="E37" s="19"/>
    </row>
    <row r="38" spans="1:5" ht="30">
      <c r="A38" s="7" t="s">
        <v>21</v>
      </c>
      <c r="B38" s="8" t="s">
        <v>8</v>
      </c>
      <c r="C38" s="7" t="s">
        <v>22</v>
      </c>
      <c r="D38" s="8" t="s">
        <v>23</v>
      </c>
      <c r="E38" s="8" t="s">
        <v>24</v>
      </c>
    </row>
    <row r="39" spans="1:5">
      <c r="A39" s="6">
        <v>2009</v>
      </c>
      <c r="B39" s="9">
        <v>72500</v>
      </c>
      <c r="C39" s="11">
        <f>E35</f>
        <v>16614.583333333332</v>
      </c>
      <c r="D39" s="11">
        <f>C39</f>
        <v>16614.583333333332</v>
      </c>
      <c r="E39" s="12">
        <f>B39-D39</f>
        <v>55885.416666666672</v>
      </c>
    </row>
    <row r="40" spans="1:5">
      <c r="A40" s="6">
        <v>2010</v>
      </c>
      <c r="B40" s="9">
        <f>E39</f>
        <v>55885.416666666672</v>
      </c>
      <c r="C40" s="11">
        <f>B40*0.34375</f>
        <v>19210.611979166668</v>
      </c>
      <c r="D40" s="11">
        <f>D39+C40</f>
        <v>35825.1953125</v>
      </c>
      <c r="E40" s="12">
        <f>B40-C40</f>
        <v>36674.8046875</v>
      </c>
    </row>
    <row r="41" spans="1:5">
      <c r="A41" s="6">
        <v>2011</v>
      </c>
      <c r="B41" s="9">
        <f t="shared" ref="B41:B46" si="2">E40</f>
        <v>36674.8046875</v>
      </c>
      <c r="C41" s="11">
        <f t="shared" ref="C41:C44" si="3">B41*0.34375</f>
        <v>12606.964111328125</v>
      </c>
      <c r="D41" s="11">
        <f t="shared" ref="D41:D46" si="4">D40+C41</f>
        <v>48432.159423828125</v>
      </c>
      <c r="E41" s="12">
        <f t="shared" ref="E41:E46" si="5">B41-C41</f>
        <v>24067.840576171875</v>
      </c>
    </row>
    <row r="42" spans="1:5">
      <c r="A42" s="6">
        <v>2012</v>
      </c>
      <c r="B42" s="9">
        <f t="shared" si="2"/>
        <v>24067.840576171875</v>
      </c>
      <c r="C42" s="11">
        <f t="shared" si="3"/>
        <v>8273.320198059082</v>
      </c>
      <c r="D42" s="11">
        <f t="shared" si="4"/>
        <v>56705.479621887207</v>
      </c>
      <c r="E42" s="12">
        <f t="shared" si="5"/>
        <v>15794.520378112793</v>
      </c>
    </row>
    <row r="43" spans="1:5">
      <c r="A43" s="6">
        <v>2013</v>
      </c>
      <c r="B43" s="9">
        <f t="shared" si="2"/>
        <v>15794.520378112793</v>
      </c>
      <c r="C43" s="11">
        <f t="shared" si="3"/>
        <v>5429.3663799762726</v>
      </c>
      <c r="D43" s="11">
        <f t="shared" si="4"/>
        <v>62134.84600186348</v>
      </c>
      <c r="E43" s="12">
        <f t="shared" si="5"/>
        <v>10365.15399813652</v>
      </c>
    </row>
    <row r="44" spans="1:5">
      <c r="A44" s="6">
        <v>2014</v>
      </c>
      <c r="B44" s="9">
        <f t="shared" si="2"/>
        <v>10365.15399813652</v>
      </c>
      <c r="C44" s="11">
        <f t="shared" si="3"/>
        <v>3563.0216868594289</v>
      </c>
      <c r="D44" s="11">
        <f t="shared" si="4"/>
        <v>65697.867688722908</v>
      </c>
      <c r="E44" s="12">
        <f t="shared" si="5"/>
        <v>6802.1323112770915</v>
      </c>
    </row>
    <row r="45" spans="1:5">
      <c r="A45" s="6">
        <v>2015</v>
      </c>
      <c r="B45" s="9">
        <f t="shared" si="2"/>
        <v>6802.1323112770915</v>
      </c>
      <c r="C45" s="10">
        <f>B45*0.5</f>
        <v>3401.0661556385458</v>
      </c>
      <c r="D45" s="11">
        <f t="shared" si="4"/>
        <v>69098.933844361454</v>
      </c>
      <c r="E45" s="14">
        <f t="shared" si="5"/>
        <v>3401.0661556385458</v>
      </c>
    </row>
    <row r="46" spans="1:5">
      <c r="A46" s="6">
        <v>2016</v>
      </c>
      <c r="B46" s="9">
        <f t="shared" si="2"/>
        <v>3401.0661556385458</v>
      </c>
      <c r="C46" s="10">
        <f>C45</f>
        <v>3401.0661556385458</v>
      </c>
      <c r="D46" s="11">
        <f t="shared" si="4"/>
        <v>72500</v>
      </c>
      <c r="E46" s="14">
        <f t="shared" si="5"/>
        <v>0</v>
      </c>
    </row>
  </sheetData>
  <mergeCells count="2">
    <mergeCell ref="A22:E22"/>
    <mergeCell ref="A37:E3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5"/>
  <sheetViews>
    <sheetView workbookViewId="0">
      <selection activeCell="F21" sqref="F21"/>
    </sheetView>
  </sheetViews>
  <sheetFormatPr baseColWidth="10" defaultRowHeight="15"/>
  <cols>
    <col min="4" max="4" width="13.28515625" customWidth="1"/>
  </cols>
  <sheetData>
    <row r="1" spans="1:5">
      <c r="A1" t="s">
        <v>38</v>
      </c>
    </row>
    <row r="3" spans="1:5">
      <c r="A3" s="2" t="s">
        <v>39</v>
      </c>
    </row>
    <row r="4" spans="1:5">
      <c r="A4" t="s">
        <v>40</v>
      </c>
    </row>
    <row r="5" spans="1:5">
      <c r="A5" t="s">
        <v>41</v>
      </c>
    </row>
    <row r="7" spans="1:5" ht="15.75" thickBot="1"/>
    <row r="8" spans="1:5" ht="15.75" thickBot="1">
      <c r="A8" s="17" t="s">
        <v>42</v>
      </c>
      <c r="B8" s="18"/>
      <c r="C8" s="18"/>
      <c r="D8" s="18"/>
      <c r="E8" s="19"/>
    </row>
    <row r="9" spans="1:5" ht="45">
      <c r="A9" s="7" t="s">
        <v>21</v>
      </c>
      <c r="B9" s="8" t="s">
        <v>8</v>
      </c>
      <c r="C9" s="7" t="s">
        <v>22</v>
      </c>
      <c r="D9" s="8" t="s">
        <v>23</v>
      </c>
      <c r="E9" s="8" t="s">
        <v>24</v>
      </c>
    </row>
    <row r="10" spans="1:5">
      <c r="A10" s="6" t="s">
        <v>43</v>
      </c>
      <c r="B10" s="9">
        <v>9000</v>
      </c>
      <c r="C10" s="11">
        <f>B10/5</f>
        <v>1800</v>
      </c>
      <c r="D10" s="11">
        <f>C10</f>
        <v>1800</v>
      </c>
      <c r="E10" s="12">
        <f>B10-D10</f>
        <v>7200</v>
      </c>
    </row>
    <row r="11" spans="1:5">
      <c r="A11" s="6" t="s">
        <v>44</v>
      </c>
      <c r="B11" s="9">
        <v>9000</v>
      </c>
      <c r="C11" s="11">
        <f t="shared" ref="C11:C14" si="0">B11/5</f>
        <v>1800</v>
      </c>
      <c r="D11" s="11">
        <f>C11+D10</f>
        <v>3600</v>
      </c>
      <c r="E11" s="12">
        <f t="shared" ref="E11:E14" si="1">B11-D11</f>
        <v>5400</v>
      </c>
    </row>
    <row r="12" spans="1:5">
      <c r="A12" s="6" t="s">
        <v>45</v>
      </c>
      <c r="B12" s="9">
        <v>9000</v>
      </c>
      <c r="C12" s="11">
        <f t="shared" si="0"/>
        <v>1800</v>
      </c>
      <c r="D12" s="11">
        <f t="shared" ref="D12:D14" si="2">C12+D11</f>
        <v>5400</v>
      </c>
      <c r="E12" s="12">
        <f t="shared" si="1"/>
        <v>3600</v>
      </c>
    </row>
    <row r="13" spans="1:5">
      <c r="A13" s="6" t="s">
        <v>46</v>
      </c>
      <c r="B13" s="9">
        <v>9000</v>
      </c>
      <c r="C13" s="11">
        <f t="shared" si="0"/>
        <v>1800</v>
      </c>
      <c r="D13" s="11">
        <f t="shared" si="2"/>
        <v>7200</v>
      </c>
      <c r="E13" s="12">
        <f t="shared" si="1"/>
        <v>1800</v>
      </c>
    </row>
    <row r="14" spans="1:5">
      <c r="A14" s="15" t="s">
        <v>47</v>
      </c>
      <c r="B14" s="9">
        <v>9000</v>
      </c>
      <c r="C14" s="11">
        <f t="shared" si="0"/>
        <v>1800</v>
      </c>
      <c r="D14" s="11">
        <f t="shared" si="2"/>
        <v>9000</v>
      </c>
      <c r="E14" s="12">
        <f t="shared" si="1"/>
        <v>0</v>
      </c>
    </row>
    <row r="16" spans="1:5">
      <c r="A16" s="16" t="s">
        <v>48</v>
      </c>
    </row>
    <row r="17" spans="1:7">
      <c r="A17" s="16" t="s">
        <v>49</v>
      </c>
    </row>
    <row r="18" spans="1:7" ht="15.75" thickBot="1"/>
    <row r="19" spans="1:7" ht="15.75" thickBot="1">
      <c r="B19" s="20" t="s">
        <v>52</v>
      </c>
      <c r="C19" s="21"/>
      <c r="D19" s="22"/>
      <c r="E19" s="20" t="s">
        <v>53</v>
      </c>
      <c r="F19" s="21"/>
      <c r="G19" s="22"/>
    </row>
    <row r="20" spans="1:7" ht="30">
      <c r="A20" s="6" t="s">
        <v>21</v>
      </c>
      <c r="B20" s="8" t="s">
        <v>22</v>
      </c>
      <c r="C20" s="8" t="s">
        <v>50</v>
      </c>
      <c r="D20" s="8" t="s">
        <v>51</v>
      </c>
      <c r="E20" s="8" t="s">
        <v>22</v>
      </c>
      <c r="F20" s="8" t="s">
        <v>50</v>
      </c>
      <c r="G20" s="8" t="s">
        <v>51</v>
      </c>
    </row>
    <row r="21" spans="1:7">
      <c r="A21" s="6" t="s">
        <v>43</v>
      </c>
      <c r="B21" s="11">
        <f>C$10</f>
        <v>1800</v>
      </c>
      <c r="C21" s="11">
        <f>B21</f>
        <v>1800</v>
      </c>
      <c r="D21" s="12">
        <f>$E10</f>
        <v>7200</v>
      </c>
      <c r="E21" s="11">
        <f>B21</f>
        <v>1800</v>
      </c>
      <c r="F21" s="11">
        <f>E21</f>
        <v>1800</v>
      </c>
      <c r="G21" s="12">
        <f>$E10</f>
        <v>7200</v>
      </c>
    </row>
    <row r="22" spans="1:7">
      <c r="A22" s="6" t="s">
        <v>44</v>
      </c>
      <c r="B22" s="11">
        <f t="shared" ref="B22:B25" si="3">C$10</f>
        <v>1800</v>
      </c>
      <c r="C22" s="11">
        <f>B22+C21</f>
        <v>3600</v>
      </c>
      <c r="D22" s="12">
        <f t="shared" ref="D22:D24" si="4">$E11</f>
        <v>5400</v>
      </c>
      <c r="E22" s="11">
        <f>B22</f>
        <v>1800</v>
      </c>
      <c r="F22" s="11">
        <f>E22+F21</f>
        <v>3600</v>
      </c>
      <c r="G22" s="12">
        <f t="shared" ref="G22:G24" si="5">$E11</f>
        <v>5400</v>
      </c>
    </row>
    <row r="23" spans="1:7">
      <c r="A23" s="6" t="s">
        <v>45</v>
      </c>
      <c r="B23" s="11">
        <f t="shared" si="3"/>
        <v>1800</v>
      </c>
      <c r="C23" s="11">
        <f t="shared" ref="C23:C25" si="6">B23+C22</f>
        <v>5400</v>
      </c>
      <c r="D23" s="12">
        <f t="shared" si="4"/>
        <v>3600</v>
      </c>
      <c r="E23" s="11">
        <f>$G$22/2</f>
        <v>2700</v>
      </c>
      <c r="F23" s="11">
        <f t="shared" ref="F23:F24" si="7">E23+F22</f>
        <v>6300</v>
      </c>
      <c r="G23" s="12">
        <f t="shared" si="5"/>
        <v>3600</v>
      </c>
    </row>
    <row r="24" spans="1:7">
      <c r="A24" s="6" t="s">
        <v>46</v>
      </c>
      <c r="B24" s="11">
        <f t="shared" si="3"/>
        <v>1800</v>
      </c>
      <c r="C24" s="11">
        <f t="shared" si="6"/>
        <v>7200</v>
      </c>
      <c r="D24" s="12">
        <f t="shared" si="4"/>
        <v>1800</v>
      </c>
      <c r="E24" s="11">
        <f>$G$22/2</f>
        <v>2700</v>
      </c>
      <c r="F24" s="11">
        <f t="shared" si="7"/>
        <v>9000</v>
      </c>
      <c r="G24" s="12">
        <f t="shared" si="5"/>
        <v>1800</v>
      </c>
    </row>
    <row r="25" spans="1:7">
      <c r="A25" s="15" t="s">
        <v>47</v>
      </c>
      <c r="B25" s="11">
        <f t="shared" si="3"/>
        <v>1800</v>
      </c>
      <c r="C25" s="11">
        <f t="shared" si="6"/>
        <v>9000</v>
      </c>
      <c r="D25" s="12">
        <f>$E14</f>
        <v>0</v>
      </c>
      <c r="E25" s="11">
        <f t="shared" ref="E25" si="8">F$10</f>
        <v>0</v>
      </c>
      <c r="F25" s="11"/>
      <c r="G25" s="12">
        <f>$E14</f>
        <v>0</v>
      </c>
    </row>
  </sheetData>
  <mergeCells count="3">
    <mergeCell ref="A8:E8"/>
    <mergeCell ref="B19:D19"/>
    <mergeCell ref="E19:G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 1</vt:lpstr>
      <vt:lpstr>EX2</vt:lpstr>
      <vt:lpstr>Feuil3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sergent</dc:creator>
  <cp:lastModifiedBy>Administrator</cp:lastModifiedBy>
  <cp:lastPrinted>2009-10-27T14:31:02Z</cp:lastPrinted>
  <dcterms:created xsi:type="dcterms:W3CDTF">2009-10-27T13:02:15Z</dcterms:created>
  <dcterms:modified xsi:type="dcterms:W3CDTF">2009-12-01T07:52:45Z</dcterms:modified>
</cp:coreProperties>
</file>