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18795" windowHeight="8190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G11" i="1"/>
  <c r="C15"/>
  <c r="C14"/>
  <c r="C13"/>
  <c r="E13" s="1"/>
  <c r="C8"/>
  <c r="C3"/>
  <c r="D3" s="1"/>
  <c r="G16"/>
  <c r="G15"/>
  <c r="G14"/>
  <c r="G13"/>
  <c r="C4" a="1"/>
  <c r="C6" s="1"/>
  <c r="D13" l="1"/>
  <c r="B14"/>
  <c r="E14"/>
  <c r="E3"/>
  <c r="B4" s="1"/>
  <c r="C7"/>
  <c r="C5"/>
  <c r="C4"/>
  <c r="D4" s="1"/>
  <c r="D14" l="1"/>
  <c r="D5"/>
  <c r="D6" s="1"/>
  <c r="D7" s="1"/>
  <c r="B15"/>
  <c r="E15"/>
  <c r="C16" s="1"/>
  <c r="E4"/>
  <c r="B5" s="1"/>
  <c r="E5" s="1"/>
  <c r="B6" s="1"/>
  <c r="E6" s="1"/>
  <c r="B7" s="1"/>
  <c r="E7" s="1"/>
  <c r="B8" s="1"/>
  <c r="E8" s="1"/>
  <c r="B16" l="1"/>
  <c r="E16"/>
  <c r="C17" s="1"/>
  <c r="D15"/>
  <c r="B17" l="1"/>
  <c r="E17"/>
  <c r="C18" s="1"/>
  <c r="D16"/>
  <c r="D17" s="1"/>
  <c r="B18" l="1"/>
  <c r="E18"/>
  <c r="C19" s="1"/>
  <c r="B19" l="1"/>
  <c r="E19"/>
  <c r="C20" s="1"/>
  <c r="D18"/>
  <c r="B20" l="1"/>
  <c r="E20"/>
  <c r="D19"/>
  <c r="D20" l="1"/>
</calcChain>
</file>

<file path=xl/sharedStrings.xml><?xml version="1.0" encoding="utf-8"?>
<sst xmlns="http://schemas.openxmlformats.org/spreadsheetml/2006/main" count="26" uniqueCount="15">
  <si>
    <t>Amortissement linéaire sur 5 ans</t>
  </si>
  <si>
    <t>Année</t>
  </si>
  <si>
    <t>Base à amortir</t>
  </si>
  <si>
    <t>Annuité</t>
  </si>
  <si>
    <t>Annuité cumulée</t>
  </si>
  <si>
    <t>Valeur nette comptable</t>
  </si>
  <si>
    <t>N</t>
  </si>
  <si>
    <t>N+1</t>
  </si>
  <si>
    <t>N+2</t>
  </si>
  <si>
    <t>N+3</t>
  </si>
  <si>
    <t>N+4</t>
  </si>
  <si>
    <t>N+5</t>
  </si>
  <si>
    <t>Amortissement dégressif sur 8 ans</t>
  </si>
  <si>
    <t>N+6</t>
  </si>
  <si>
    <t>N+7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</si>
</sst>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0.000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0" fillId="3" borderId="4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3" borderId="5" xfId="0" applyFill="1" applyBorder="1" applyAlignment="1">
      <alignment horizontal="center" vertical="center"/>
    </xf>
    <xf numFmtId="3" fontId="0" fillId="4" borderId="5" xfId="0" applyNumberFormat="1" applyFill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4" fontId="0" fillId="4" borderId="5" xfId="0" applyNumberForma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" fontId="0" fillId="4" borderId="6" xfId="0" applyNumberFormat="1" applyFill="1" applyBorder="1" applyAlignment="1">
      <alignment horizontal="center" vertical="center"/>
    </xf>
    <xf numFmtId="2" fontId="0" fillId="4" borderId="6" xfId="1" applyNumberFormat="1" applyFont="1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4" borderId="5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1" applyNumberFormat="1" applyFont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2" fontId="0" fillId="4" borderId="7" xfId="1" applyNumberFormat="1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2" fontId="0" fillId="4" borderId="7" xfId="0" applyNumberFormat="1" applyFill="1" applyBorder="1" applyAlignment="1">
      <alignment horizontal="center" vertical="center" wrapText="1"/>
    </xf>
    <xf numFmtId="2" fontId="0" fillId="4" borderId="7" xfId="0" applyNumberFormat="1" applyFill="1" applyBorder="1" applyAlignment="1">
      <alignment horizontal="center" vertical="center"/>
    </xf>
    <xf numFmtId="4" fontId="0" fillId="4" borderId="7" xfId="0" applyNumberFormat="1" applyFill="1" applyBorder="1" applyAlignment="1">
      <alignment horizontal="center" vertical="center"/>
    </xf>
    <xf numFmtId="0" fontId="0" fillId="4" borderId="4" xfId="0" applyFill="1" applyBorder="1"/>
    <xf numFmtId="164" fontId="0" fillId="4" borderId="7" xfId="1" applyNumberFormat="1" applyFont="1" applyFill="1" applyBorder="1"/>
    <xf numFmtId="164" fontId="0" fillId="4" borderId="5" xfId="1" applyNumberFormat="1" applyFont="1" applyFill="1" applyBorder="1"/>
    <xf numFmtId="164" fontId="0" fillId="4" borderId="6" xfId="1" applyNumberFormat="1" applyFont="1" applyFill="1" applyBorder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2">
    <cellStyle name="Millier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504825</xdr:colOff>
      <xdr:row>21</xdr:row>
      <xdr:rowOff>19050</xdr:rowOff>
    </xdr:from>
    <xdr:to>
      <xdr:col>3</xdr:col>
      <xdr:colOff>581025</xdr:colOff>
      <xdr:row>25</xdr:row>
      <xdr:rowOff>57150</xdr:rowOff>
    </xdr:to>
    <xdr:sp macro="" textlink="">
      <xdr:nvSpPr>
        <xdr:cNvPr id="2" name="ZoneTexte 1"/>
        <xdr:cNvSpPr txBox="1"/>
      </xdr:nvSpPr>
      <xdr:spPr>
        <a:xfrm>
          <a:off x="1266825" y="3286125"/>
          <a:ext cx="2171700" cy="800100"/>
        </a:xfrm>
        <a:prstGeom prst="rect">
          <a:avLst/>
        </a:prstGeom>
        <a:solidFill>
          <a:schemeClr val="bg1">
            <a:lumMod val="85000"/>
          </a:schemeClr>
        </a:solidFill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fr-FR" sz="1100"/>
            <a:t>Remarque : dans le cas d'un amortissement dégressif, une partie de mois = UN MOIS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tabSelected="1" workbookViewId="0">
      <selection sqref="A1:E8"/>
    </sheetView>
  </sheetViews>
  <sheetFormatPr baseColWidth="10" defaultRowHeight="15"/>
  <cols>
    <col min="1" max="7" width="20.7109375" customWidth="1"/>
  </cols>
  <sheetData>
    <row r="1" spans="1:7" ht="15.75">
      <c r="A1" s="28" t="s">
        <v>0</v>
      </c>
      <c r="B1" s="29"/>
      <c r="C1" s="29"/>
      <c r="D1" s="29"/>
      <c r="E1" s="30"/>
    </row>
    <row r="2" spans="1:7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7">
      <c r="A3" s="3" t="s">
        <v>6</v>
      </c>
      <c r="B3" s="4">
        <v>25000</v>
      </c>
      <c r="C3" s="5">
        <f>B3/5*5/12</f>
        <v>2083.3333333333335</v>
      </c>
      <c r="D3" s="5">
        <f>C3</f>
        <v>2083.3333333333335</v>
      </c>
      <c r="E3" s="6">
        <f>B3 -C3</f>
        <v>22916.666666666668</v>
      </c>
    </row>
    <row r="4" spans="1:7">
      <c r="A4" s="3" t="s">
        <v>7</v>
      </c>
      <c r="B4" s="4">
        <f>E3</f>
        <v>22916.666666666668</v>
      </c>
      <c r="C4" s="7">
        <f t="array" ref="C4:C7">$B3/5</f>
        <v>5000</v>
      </c>
      <c r="D4" s="5">
        <f t="shared" ref="D4:D7" si="0">D3+C4</f>
        <v>7083.3333333333339</v>
      </c>
      <c r="E4" s="6">
        <f>B4-C4</f>
        <v>17916.666666666668</v>
      </c>
    </row>
    <row r="5" spans="1:7">
      <c r="A5" s="3" t="s">
        <v>8</v>
      </c>
      <c r="B5" s="6">
        <f>E4</f>
        <v>17916.666666666668</v>
      </c>
      <c r="C5" s="7">
        <v>5000</v>
      </c>
      <c r="D5" s="5">
        <f t="shared" si="0"/>
        <v>12083.333333333334</v>
      </c>
      <c r="E5" s="6">
        <f t="shared" ref="E5:E8" si="1">B5-C5</f>
        <v>12916.666666666668</v>
      </c>
    </row>
    <row r="6" spans="1:7">
      <c r="A6" s="3" t="s">
        <v>9</v>
      </c>
      <c r="B6" s="6">
        <f t="shared" ref="B6:B8" si="2">E5</f>
        <v>12916.666666666668</v>
      </c>
      <c r="C6" s="7">
        <v>5000</v>
      </c>
      <c r="D6" s="5">
        <f t="shared" si="0"/>
        <v>17083.333333333336</v>
      </c>
      <c r="E6" s="6">
        <f t="shared" si="1"/>
        <v>7916.6666666666679</v>
      </c>
    </row>
    <row r="7" spans="1:7">
      <c r="A7" s="3" t="s">
        <v>10</v>
      </c>
      <c r="B7" s="6">
        <f t="shared" si="2"/>
        <v>7916.6666666666679</v>
      </c>
      <c r="C7" s="7">
        <v>5000</v>
      </c>
      <c r="D7" s="5">
        <f t="shared" si="0"/>
        <v>22083.333333333336</v>
      </c>
      <c r="E7" s="6">
        <f t="shared" si="1"/>
        <v>2916.6666666666679</v>
      </c>
    </row>
    <row r="8" spans="1:7">
      <c r="A8" s="8" t="s">
        <v>11</v>
      </c>
      <c r="B8" s="9">
        <f t="shared" si="2"/>
        <v>2916.6666666666679</v>
      </c>
      <c r="C8" s="10">
        <f>B3/5*7/12</f>
        <v>2916.6666666666665</v>
      </c>
      <c r="D8" s="11">
        <v>8000</v>
      </c>
      <c r="E8" s="9">
        <f t="shared" si="1"/>
        <v>0</v>
      </c>
    </row>
    <row r="11" spans="1:7" ht="15.75">
      <c r="A11" s="28" t="s">
        <v>12</v>
      </c>
      <c r="B11" s="29"/>
      <c r="C11" s="29"/>
      <c r="D11" s="29"/>
      <c r="E11" s="30"/>
      <c r="G11" s="24">
        <f>1/8*(2.25+0.5)</f>
        <v>0.34375</v>
      </c>
    </row>
    <row r="12" spans="1:7">
      <c r="A12" s="1" t="s">
        <v>1</v>
      </c>
      <c r="B12" s="2" t="s">
        <v>2</v>
      </c>
      <c r="C12" s="2" t="s">
        <v>3</v>
      </c>
      <c r="D12" s="2" t="s">
        <v>4</v>
      </c>
      <c r="E12" s="2" t="s">
        <v>5</v>
      </c>
    </row>
    <row r="13" spans="1:7">
      <c r="A13" s="17" t="s">
        <v>6</v>
      </c>
      <c r="B13" s="18">
        <v>72000</v>
      </c>
      <c r="C13" s="21">
        <f>B13*(1/8*(2.25+0.5))*8/12</f>
        <v>16500</v>
      </c>
      <c r="D13" s="22">
        <f>C13</f>
        <v>16500</v>
      </c>
      <c r="E13" s="23">
        <f>B13-C13</f>
        <v>55500</v>
      </c>
      <c r="G13" s="25">
        <f>1/8</f>
        <v>0.125</v>
      </c>
    </row>
    <row r="14" spans="1:7">
      <c r="A14" s="3" t="s">
        <v>7</v>
      </c>
      <c r="B14" s="12">
        <f>E13</f>
        <v>55500</v>
      </c>
      <c r="C14" s="5">
        <f>MAX(E13*(1/8*(2.25+0.5)),E13*G14)</f>
        <v>19078.125</v>
      </c>
      <c r="D14" s="5">
        <f>D13+C14</f>
        <v>35578.125</v>
      </c>
      <c r="E14" s="6">
        <f>E13-C14</f>
        <v>36421.875</v>
      </c>
      <c r="G14" s="26">
        <f>1/7</f>
        <v>0.14285714285714285</v>
      </c>
    </row>
    <row r="15" spans="1:7">
      <c r="A15" s="3" t="s">
        <v>8</v>
      </c>
      <c r="B15" s="12">
        <f t="shared" ref="B15:B20" si="3">E14</f>
        <v>36421.875</v>
      </c>
      <c r="C15" s="5">
        <f t="shared" ref="C15:C20" si="4">MAX(E14*(1/8*(2.25+0.5)),E14*G15)</f>
        <v>12520.01953125</v>
      </c>
      <c r="D15" s="5">
        <f t="shared" ref="D15:D20" si="5">D14+C15</f>
        <v>48098.14453125</v>
      </c>
      <c r="E15" s="6">
        <f t="shared" ref="E15:E20" si="6">E14-C15</f>
        <v>23901.85546875</v>
      </c>
      <c r="G15" s="26">
        <f>1/6</f>
        <v>0.16666666666666666</v>
      </c>
    </row>
    <row r="16" spans="1:7">
      <c r="A16" s="19" t="s">
        <v>9</v>
      </c>
      <c r="B16" s="12">
        <f t="shared" si="3"/>
        <v>23901.85546875</v>
      </c>
      <c r="C16" s="5">
        <f t="shared" si="4"/>
        <v>8216.2628173828125</v>
      </c>
      <c r="D16" s="5">
        <f t="shared" si="5"/>
        <v>56314.407348632813</v>
      </c>
      <c r="E16" s="6">
        <f t="shared" si="6"/>
        <v>15685.592651367188</v>
      </c>
      <c r="G16" s="26">
        <f>1/5</f>
        <v>0.2</v>
      </c>
    </row>
    <row r="17" spans="1:7">
      <c r="A17" s="19" t="s">
        <v>10</v>
      </c>
      <c r="B17" s="12">
        <f t="shared" si="3"/>
        <v>15685.592651367188</v>
      </c>
      <c r="C17" s="5">
        <f t="shared" si="4"/>
        <v>5391.9224739074707</v>
      </c>
      <c r="D17" s="5">
        <f t="shared" si="5"/>
        <v>61706.329822540283</v>
      </c>
      <c r="E17" s="6">
        <f t="shared" si="6"/>
        <v>10293.670177459717</v>
      </c>
      <c r="G17" s="26">
        <v>0.25</v>
      </c>
    </row>
    <row r="18" spans="1:7">
      <c r="A18" s="19" t="s">
        <v>11</v>
      </c>
      <c r="B18" s="12">
        <f t="shared" si="3"/>
        <v>10293.670177459717</v>
      </c>
      <c r="C18" s="5">
        <f t="shared" si="4"/>
        <v>3538.4491235017776</v>
      </c>
      <c r="D18" s="5">
        <f t="shared" si="5"/>
        <v>65244.778946042061</v>
      </c>
      <c r="E18" s="6">
        <f t="shared" si="6"/>
        <v>6755.2210539579391</v>
      </c>
      <c r="G18" s="26">
        <v>0.33333333333333331</v>
      </c>
    </row>
    <row r="19" spans="1:7">
      <c r="A19" s="19" t="s">
        <v>13</v>
      </c>
      <c r="B19" s="12">
        <f t="shared" si="3"/>
        <v>6755.2210539579391</v>
      </c>
      <c r="C19" s="5">
        <f t="shared" si="4"/>
        <v>3377.6105269789696</v>
      </c>
      <c r="D19" s="5">
        <f t="shared" si="5"/>
        <v>68622.38947302103</v>
      </c>
      <c r="E19" s="6">
        <f t="shared" si="6"/>
        <v>3377.6105269789696</v>
      </c>
      <c r="G19" s="26">
        <v>0.5</v>
      </c>
    </row>
    <row r="20" spans="1:7">
      <c r="A20" s="20" t="s">
        <v>14</v>
      </c>
      <c r="B20" s="10">
        <f t="shared" si="3"/>
        <v>3377.6105269789696</v>
      </c>
      <c r="C20" s="5">
        <f t="shared" si="4"/>
        <v>3377.6105269789696</v>
      </c>
      <c r="D20" s="11">
        <f t="shared" si="5"/>
        <v>72000</v>
      </c>
      <c r="E20" s="9">
        <f t="shared" si="6"/>
        <v>0</v>
      </c>
      <c r="G20" s="27">
        <v>1</v>
      </c>
    </row>
    <row r="21" spans="1:7">
      <c r="A21" s="13"/>
      <c r="B21" s="14"/>
      <c r="C21" s="13"/>
      <c r="D21" s="15"/>
      <c r="E21" s="14"/>
    </row>
    <row r="22" spans="1:7">
      <c r="A22" s="13"/>
      <c r="B22" s="14"/>
      <c r="C22" s="16"/>
      <c r="D22" s="15"/>
      <c r="E22" s="14"/>
    </row>
  </sheetData>
  <mergeCells count="2">
    <mergeCell ref="A1:E1"/>
    <mergeCell ref="A11:E1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EISTI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2009-11-24T09:16:35Z</dcterms:created>
  <dcterms:modified xsi:type="dcterms:W3CDTF">2009-12-01T08:46:47Z</dcterms:modified>
</cp:coreProperties>
</file>