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735" windowHeight="12210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D27" i="2"/>
  <c r="E28" s="1"/>
  <c r="D13"/>
  <c r="D14" s="1"/>
  <c r="E10"/>
  <c r="D8"/>
  <c r="D4"/>
  <c r="E5" s="1"/>
  <c r="Q13" i="1"/>
  <c r="O13"/>
  <c r="O15" s="1"/>
  <c r="Q11"/>
  <c r="Q10"/>
  <c r="O8"/>
  <c r="O7"/>
  <c r="K31"/>
  <c r="L32" s="1"/>
  <c r="K17"/>
  <c r="K18" s="1"/>
  <c r="L14"/>
  <c r="K12" s="1"/>
  <c r="O10" s="1"/>
  <c r="K8"/>
  <c r="L9" s="1"/>
  <c r="E15" i="2" l="1"/>
  <c r="L19" i="1"/>
</calcChain>
</file>

<file path=xl/sharedStrings.xml><?xml version="1.0" encoding="utf-8"?>
<sst xmlns="http://schemas.openxmlformats.org/spreadsheetml/2006/main" count="220" uniqueCount="110">
  <si>
    <t>DEBIT</t>
  </si>
  <si>
    <t>CREDIT</t>
  </si>
  <si>
    <t>601 Achats de matières premières</t>
  </si>
  <si>
    <t>4456 TVA déductible (20%)</t>
  </si>
  <si>
    <t>411 Clients Paris</t>
  </si>
  <si>
    <t>7097 RRR Accordé</t>
  </si>
  <si>
    <t>401 Fournisseur Brest</t>
  </si>
  <si>
    <t>411 Client Molière</t>
  </si>
  <si>
    <t>LES ACHATS LES VENTES LA TVA</t>
  </si>
  <si>
    <t>ENTREPRISE 3</t>
  </si>
  <si>
    <t>le 3 janvier</t>
  </si>
  <si>
    <t>Achat MP 2000€  au fournisseur Brest</t>
  </si>
  <si>
    <t>le 5 janvier</t>
  </si>
  <si>
    <t>Ventes de produits finis pour 3500€ au client Paris</t>
  </si>
  <si>
    <t>le 8 janvier</t>
  </si>
  <si>
    <t>Accordons un rabais de 10% sur notre vente du 5 janvier a Paris</t>
  </si>
  <si>
    <t>le 15 janvier</t>
  </si>
  <si>
    <t>nous envoyons unchèque à notre fournisseur pour solde</t>
  </si>
  <si>
    <t>le 17 janvier</t>
  </si>
  <si>
    <t>le client Paris nous paie par virement bancaire</t>
  </si>
  <si>
    <t>le 20 janvier</t>
  </si>
  <si>
    <t>le 5 février</t>
  </si>
  <si>
    <t>acquisition d'une machine A d'une durée de vie de 10 ans</t>
  </si>
  <si>
    <t>le 10 février</t>
  </si>
  <si>
    <t>le 15 février</t>
  </si>
  <si>
    <t>acquisition d'un petit outillage d'une durée de vie de 4 ans</t>
  </si>
  <si>
    <t>le 3 mars</t>
  </si>
  <si>
    <t>Le client Molière nous devait 21 000€.</t>
  </si>
  <si>
    <t>Il nous paye le tiers par chèque, et le solde par effet</t>
  </si>
  <si>
    <t>le 5 mars</t>
  </si>
  <si>
    <t>Nous remettons cet effet à l'escompte, frais 5%</t>
  </si>
  <si>
    <t>411 Client Paris</t>
  </si>
  <si>
    <t>404 Fournisseur d'immo</t>
  </si>
  <si>
    <t>2… Immobilisation</t>
  </si>
  <si>
    <t>4456 TVA déductible / Immo</t>
  </si>
  <si>
    <t>413 Effet à recevoir</t>
  </si>
  <si>
    <t>512 Banque</t>
  </si>
  <si>
    <t>5114 Effets à l'escompte</t>
  </si>
  <si>
    <t>4457 TVA collectée (20%)</t>
  </si>
  <si>
    <t>701 Vente de produits finis</t>
  </si>
  <si>
    <t>6275 Frais sur effets</t>
  </si>
  <si>
    <t>Le Bilan</t>
  </si>
  <si>
    <t>ACTIF</t>
  </si>
  <si>
    <t>PASSIF</t>
  </si>
  <si>
    <t>Capital</t>
  </si>
  <si>
    <t>Résultat</t>
  </si>
  <si>
    <t>Fournisseurs</t>
  </si>
  <si>
    <t>Etat</t>
  </si>
  <si>
    <t>Banque</t>
  </si>
  <si>
    <t>Total</t>
  </si>
  <si>
    <t>Aménagements</t>
  </si>
  <si>
    <t>Matières Premières</t>
  </si>
  <si>
    <t>Clients</t>
  </si>
  <si>
    <t>( 14120 )</t>
  </si>
  <si>
    <t>2154 Immobilisation</t>
  </si>
  <si>
    <t>2155 Immobilisation</t>
  </si>
  <si>
    <t>2131 Immobilisation</t>
  </si>
  <si>
    <t>Chiffre d’affaires HT</t>
  </si>
  <si>
    <t>Prestations de services</t>
  </si>
  <si>
    <t>…………</t>
  </si>
  <si>
    <t>Vente de marchandises</t>
  </si>
  <si>
    <t>Total chiffre d’affaires HT (1)</t>
  </si>
  <si>
    <t>Charges variables HT</t>
  </si>
  <si>
    <t>Achats de marchandises</t>
  </si>
  <si>
    <t>Charges fixes HT</t>
  </si>
  <si>
    <t>– Fournitures consommables</t>
  </si>
  <si>
    <t>– Emballages</t>
  </si>
  <si>
    <t>– Fournitures de bureau</t>
  </si>
  <si>
    <t>– Crédit-bail</t>
  </si>
  <si>
    <t>– Loyers et charges</t>
  </si>
  <si>
    <t>– Entretien</t>
  </si>
  <si>
    <t>– Assurances</t>
  </si>
  <si>
    <t>– Documentation</t>
  </si>
  <si>
    <t>– Honoraires</t>
  </si>
  <si>
    <t>– Publicité, communication</t>
  </si>
  <si>
    <t>– Frais de déplacement</t>
  </si>
  <si>
    <t>– Poste et télécommunications</t>
  </si>
  <si>
    <t>Petit équipement</t>
  </si>
  <si>
    <t>Charges de personnel</t>
  </si>
  <si>
    <t>– Dotations aux amortissements</t>
  </si>
  <si>
    <t>– Impôts et taxes</t>
  </si>
  <si>
    <t>– Charges financières</t>
  </si>
  <si>
    <t>– Charges exceptionnelles</t>
  </si>
  <si>
    <t>Total des charges HT (2)</t>
  </si>
  <si>
    <r>
      <t>RÉSULTATS</t>
    </r>
    <r>
      <rPr>
        <b/>
        <sz val="9"/>
        <color indexed="8"/>
        <rFont val="Helvetica"/>
      </rPr>
      <t xml:space="preserve"> </t>
    </r>
    <r>
      <rPr>
        <b/>
        <sz val="8.5"/>
        <color indexed="8"/>
        <rFont val="Helvetica"/>
      </rPr>
      <t>= (1) – (2)</t>
    </r>
  </si>
  <si>
    <t>Janvier</t>
  </si>
  <si>
    <t>Février</t>
  </si>
  <si>
    <t>Mars</t>
  </si>
  <si>
    <t>3500 euros</t>
  </si>
  <si>
    <t>2850 euros</t>
  </si>
  <si>
    <t>13640 euros</t>
  </si>
  <si>
    <t>3410 euros</t>
  </si>
  <si>
    <t>(230) euros</t>
  </si>
  <si>
    <t>700 euros</t>
  </si>
  <si>
    <t>2620 euros</t>
  </si>
  <si>
    <t>17050 euros</t>
  </si>
  <si>
    <t>21000 euros</t>
  </si>
  <si>
    <t>880 euros</t>
  </si>
  <si>
    <t>(17050) euros</t>
  </si>
  <si>
    <t>20300 euros</t>
  </si>
  <si>
    <t xml:space="preserve">Le compte de résultat </t>
  </si>
  <si>
    <t>93210 -&gt; 79090</t>
  </si>
  <si>
    <t>achat de MP pour 1200€ au comptant</t>
  </si>
  <si>
    <t>CULERIER</t>
  </si>
  <si>
    <t>Léo</t>
  </si>
  <si>
    <t>CHU</t>
  </si>
  <si>
    <t>Baptiste</t>
  </si>
  <si>
    <t>LANGUILLAT</t>
  </si>
  <si>
    <t>Amaury</t>
  </si>
  <si>
    <t>acquisition d'une cabane d'une durée de vie de 30 ans</t>
  </si>
</sst>
</file>

<file path=xl/styles.xml><?xml version="1.0" encoding="utf-8"?>
<styleSheet xmlns="http://schemas.openxmlformats.org/spreadsheetml/2006/main">
  <numFmts count="1">
    <numFmt numFmtId="164" formatCode="dd/mm/yy"/>
  </numFmts>
  <fonts count="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9"/>
      <color indexed="8"/>
      <name val="Helvetica"/>
    </font>
    <font>
      <b/>
      <sz val="8.5"/>
      <color indexed="8"/>
      <name val="Helvetica"/>
    </font>
    <font>
      <b/>
      <sz val="9"/>
      <color indexed="8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rgb="FFFF000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/>
    <xf numFmtId="0" fontId="0" fillId="0" borderId="3" xfId="0" applyFont="1" applyBorder="1"/>
    <xf numFmtId="0" fontId="0" fillId="0" borderId="3" xfId="0" applyBorder="1"/>
    <xf numFmtId="164" fontId="0" fillId="0" borderId="2" xfId="0" applyNumberFormat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164" fontId="0" fillId="3" borderId="1" xfId="0" applyNumberFormat="1" applyFill="1" applyBorder="1"/>
    <xf numFmtId="164" fontId="0" fillId="3" borderId="4" xfId="0" applyNumberFormat="1" applyFill="1" applyBorder="1"/>
    <xf numFmtId="0" fontId="0" fillId="3" borderId="4" xfId="0" applyFill="1" applyBorder="1"/>
    <xf numFmtId="0" fontId="0" fillId="0" borderId="0" xfId="0" applyBorder="1"/>
    <xf numFmtId="0" fontId="0" fillId="3" borderId="8" xfId="0" applyFill="1" applyBorder="1"/>
    <xf numFmtId="0" fontId="0" fillId="4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4" xfId="0" applyFill="1" applyBorder="1"/>
    <xf numFmtId="0" fontId="2" fillId="5" borderId="0" xfId="0" applyFont="1" applyFill="1" applyBorder="1"/>
    <xf numFmtId="14" fontId="1" fillId="5" borderId="3" xfId="0" applyNumberFormat="1" applyFont="1" applyFill="1" applyBorder="1" applyAlignment="1"/>
    <xf numFmtId="0" fontId="0" fillId="0" borderId="0" xfId="0" applyBorder="1" applyAlignment="1">
      <alignment horizontal="center"/>
    </xf>
    <xf numFmtId="164" fontId="0" fillId="3" borderId="2" xfId="0" applyNumberFormat="1" applyFill="1" applyBorder="1"/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1" xfId="0" applyFill="1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8" xfId="0" applyBorder="1"/>
    <xf numFmtId="0" fontId="0" fillId="0" borderId="19" xfId="0" applyBorder="1"/>
    <xf numFmtId="49" fontId="0" fillId="0" borderId="19" xfId="0" applyNumberForma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23" xfId="0" applyFont="1" applyBorder="1" applyAlignment="1">
      <alignment vertical="top" wrapText="1"/>
    </xf>
    <xf numFmtId="0" fontId="5" fillId="0" borderId="24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 indent="1"/>
    </xf>
    <xf numFmtId="0" fontId="5" fillId="0" borderId="25" xfId="0" applyFont="1" applyBorder="1" applyAlignment="1">
      <alignment horizontal="left" vertical="top" wrapText="1" indent="1"/>
    </xf>
    <xf numFmtId="0" fontId="5" fillId="0" borderId="26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workbookViewId="0">
      <selection activeCell="M41" sqref="M41"/>
    </sheetView>
  </sheetViews>
  <sheetFormatPr baseColWidth="10" defaultRowHeight="15"/>
  <cols>
    <col min="10" max="10" width="22.28515625" customWidth="1"/>
    <col min="11" max="12" width="11.42578125" style="6"/>
    <col min="13" max="13" width="7" customWidth="1"/>
    <col min="14" max="14" width="20.140625" customWidth="1"/>
    <col min="15" max="15" width="12.7109375" customWidth="1"/>
    <col min="16" max="16" width="20" customWidth="1"/>
    <col min="17" max="17" width="14.5703125" customWidth="1"/>
  </cols>
  <sheetData>
    <row r="1" spans="1:17">
      <c r="A1" s="49" t="s">
        <v>105</v>
      </c>
      <c r="B1" s="49" t="s">
        <v>106</v>
      </c>
    </row>
    <row r="2" spans="1:17">
      <c r="A2" s="49" t="s">
        <v>103</v>
      </c>
      <c r="B2" s="49" t="s">
        <v>104</v>
      </c>
    </row>
    <row r="3" spans="1:17">
      <c r="A3" s="49" t="s">
        <v>107</v>
      </c>
      <c r="B3" s="49" t="s">
        <v>108</v>
      </c>
    </row>
    <row r="5" spans="1:17">
      <c r="A5" t="s">
        <v>8</v>
      </c>
      <c r="E5" t="s">
        <v>9</v>
      </c>
      <c r="K5" s="14" t="s">
        <v>0</v>
      </c>
      <c r="L5" s="14" t="s">
        <v>1</v>
      </c>
      <c r="N5" s="30" t="s">
        <v>41</v>
      </c>
      <c r="O5" s="30"/>
    </row>
    <row r="6" spans="1:17">
      <c r="I6" s="9">
        <v>39450</v>
      </c>
      <c r="J6" s="11"/>
      <c r="K6" s="15"/>
      <c r="L6" s="17"/>
      <c r="N6" s="34" t="s">
        <v>42</v>
      </c>
      <c r="O6" s="30"/>
      <c r="P6" s="35" t="s">
        <v>43</v>
      </c>
      <c r="Q6" s="32"/>
    </row>
    <row r="7" spans="1:17">
      <c r="A7" t="s">
        <v>10</v>
      </c>
      <c r="B7" t="s">
        <v>11</v>
      </c>
      <c r="I7" s="1" t="s">
        <v>2</v>
      </c>
      <c r="J7" s="7"/>
      <c r="K7" s="16">
        <v>2000</v>
      </c>
      <c r="L7" s="18"/>
      <c r="N7" s="31" t="s">
        <v>50</v>
      </c>
      <c r="O7" s="32">
        <f>K35+K39+K43</f>
        <v>13640</v>
      </c>
      <c r="P7" s="31" t="s">
        <v>44</v>
      </c>
      <c r="Q7" s="32">
        <v>50000</v>
      </c>
    </row>
    <row r="8" spans="1:17">
      <c r="A8" t="s">
        <v>12</v>
      </c>
      <c r="B8" t="s">
        <v>13</v>
      </c>
      <c r="I8" s="2" t="s">
        <v>3</v>
      </c>
      <c r="J8" s="12"/>
      <c r="K8" s="16">
        <f>K7/5</f>
        <v>400</v>
      </c>
      <c r="L8" s="18"/>
      <c r="N8" s="31" t="s">
        <v>51</v>
      </c>
      <c r="O8" s="32">
        <f>K7+K30</f>
        <v>3200</v>
      </c>
      <c r="P8" s="31" t="s">
        <v>45</v>
      </c>
      <c r="Q8" s="33" t="s">
        <v>53</v>
      </c>
    </row>
    <row r="9" spans="1:17">
      <c r="A9" t="s">
        <v>14</v>
      </c>
      <c r="B9" t="s">
        <v>15</v>
      </c>
      <c r="I9" s="3" t="s">
        <v>6</v>
      </c>
      <c r="J9" s="12"/>
      <c r="K9" s="16"/>
      <c r="L9" s="18">
        <f>K7+K8</f>
        <v>2400</v>
      </c>
      <c r="N9" s="29"/>
      <c r="O9" s="12"/>
      <c r="P9" s="12"/>
      <c r="Q9" s="28"/>
    </row>
    <row r="10" spans="1:17">
      <c r="A10" t="s">
        <v>16</v>
      </c>
      <c r="B10" t="s">
        <v>17</v>
      </c>
      <c r="I10" s="2"/>
      <c r="J10" s="12"/>
      <c r="K10" s="16"/>
      <c r="L10" s="18"/>
      <c r="N10" s="31" t="s">
        <v>52</v>
      </c>
      <c r="O10" s="32">
        <f>K12-K17+L49</f>
        <v>24850</v>
      </c>
      <c r="P10" s="31" t="s">
        <v>46</v>
      </c>
      <c r="Q10" s="32">
        <f>L9+L37+L41+L45</f>
        <v>19450</v>
      </c>
    </row>
    <row r="11" spans="1:17">
      <c r="A11" t="s">
        <v>18</v>
      </c>
      <c r="B11" t="s">
        <v>19</v>
      </c>
      <c r="I11" s="10">
        <v>39452</v>
      </c>
      <c r="J11" s="13"/>
      <c r="K11" s="15"/>
      <c r="L11" s="17"/>
      <c r="N11" s="29"/>
      <c r="O11" s="12"/>
      <c r="P11" s="31" t="s">
        <v>47</v>
      </c>
      <c r="Q11" s="32">
        <f>K8+K18+K31+K36+K40+K44</f>
        <v>4120</v>
      </c>
    </row>
    <row r="12" spans="1:17">
      <c r="A12" t="s">
        <v>20</v>
      </c>
      <c r="B12" t="s">
        <v>102</v>
      </c>
      <c r="I12" s="4" t="s">
        <v>4</v>
      </c>
      <c r="J12" s="7"/>
      <c r="K12" s="16">
        <f>L13+L14</f>
        <v>4200</v>
      </c>
      <c r="L12" s="18"/>
      <c r="N12" s="29"/>
      <c r="O12" s="12"/>
      <c r="P12" s="12"/>
      <c r="Q12" s="28"/>
    </row>
    <row r="13" spans="1:17">
      <c r="I13" s="3" t="s">
        <v>39</v>
      </c>
      <c r="J13" s="12"/>
      <c r="K13" s="16"/>
      <c r="L13" s="18">
        <v>3500</v>
      </c>
      <c r="N13" s="31" t="s">
        <v>48</v>
      </c>
      <c r="O13" s="32">
        <f>K22+K48+K53+K52+K47</f>
        <v>37400</v>
      </c>
      <c r="P13" s="31" t="s">
        <v>48</v>
      </c>
      <c r="Q13" s="32">
        <f>L32+L27+L54</f>
        <v>19640</v>
      </c>
    </row>
    <row r="14" spans="1:17">
      <c r="I14" s="3" t="s">
        <v>38</v>
      </c>
      <c r="J14" s="12"/>
      <c r="K14" s="16"/>
      <c r="L14" s="18">
        <f>L13/5</f>
        <v>700</v>
      </c>
      <c r="N14" s="29"/>
      <c r="O14" s="12"/>
      <c r="P14" s="12"/>
      <c r="Q14" s="28"/>
    </row>
    <row r="15" spans="1:17">
      <c r="A15" t="s">
        <v>21</v>
      </c>
      <c r="B15" t="s">
        <v>22</v>
      </c>
      <c r="I15" s="5"/>
      <c r="J15" s="8"/>
      <c r="K15" s="16"/>
      <c r="L15" s="18"/>
      <c r="N15" s="30" t="s">
        <v>49</v>
      </c>
      <c r="O15" s="30">
        <f>O7+O8+O10+O13</f>
        <v>79090</v>
      </c>
      <c r="P15" s="30" t="s">
        <v>49</v>
      </c>
      <c r="Q15" s="30" t="s">
        <v>101</v>
      </c>
    </row>
    <row r="16" spans="1:17">
      <c r="A16" t="s">
        <v>23</v>
      </c>
      <c r="B16" t="s">
        <v>109</v>
      </c>
      <c r="I16" s="10">
        <v>39455</v>
      </c>
      <c r="J16" s="13"/>
      <c r="K16" s="15"/>
      <c r="L16" s="17"/>
    </row>
    <row r="17" spans="1:17">
      <c r="A17" t="s">
        <v>24</v>
      </c>
      <c r="B17" t="s">
        <v>25</v>
      </c>
      <c r="I17" s="1" t="s">
        <v>5</v>
      </c>
      <c r="J17" s="7"/>
      <c r="K17" s="16">
        <f>350</f>
        <v>350</v>
      </c>
      <c r="L17" s="18"/>
    </row>
    <row r="18" spans="1:17">
      <c r="I18" s="3" t="s">
        <v>3</v>
      </c>
      <c r="J18" s="12"/>
      <c r="K18" s="16">
        <f>K17/5</f>
        <v>70</v>
      </c>
      <c r="L18" s="18"/>
    </row>
    <row r="19" spans="1:17">
      <c r="I19" s="3" t="s">
        <v>31</v>
      </c>
      <c r="J19" s="12"/>
      <c r="K19" s="16"/>
      <c r="L19" s="18">
        <f>K17+K18</f>
        <v>420</v>
      </c>
    </row>
    <row r="20" spans="1:17" ht="15.75" thickBot="1">
      <c r="A20" t="s">
        <v>26</v>
      </c>
      <c r="B20" t="s">
        <v>27</v>
      </c>
      <c r="I20" s="5"/>
      <c r="J20" s="8"/>
      <c r="K20" s="16"/>
      <c r="L20" s="18"/>
    </row>
    <row r="21" spans="1:17" ht="15.75" thickBot="1">
      <c r="B21" t="s">
        <v>28</v>
      </c>
      <c r="I21" s="10">
        <v>39462</v>
      </c>
      <c r="J21" s="13"/>
      <c r="K21" s="15"/>
      <c r="L21" s="17"/>
      <c r="N21" s="46" t="s">
        <v>100</v>
      </c>
      <c r="O21" s="47"/>
      <c r="P21" s="47"/>
      <c r="Q21" s="48"/>
    </row>
    <row r="22" spans="1:17">
      <c r="A22" t="s">
        <v>29</v>
      </c>
      <c r="B22" t="s">
        <v>30</v>
      </c>
      <c r="I22" s="1" t="s">
        <v>36</v>
      </c>
      <c r="K22" s="16">
        <v>2400</v>
      </c>
      <c r="L22" s="18"/>
    </row>
    <row r="23" spans="1:17" ht="15.75">
      <c r="I23" s="1" t="s">
        <v>6</v>
      </c>
      <c r="K23" s="16"/>
      <c r="L23" s="18">
        <v>2400</v>
      </c>
      <c r="N23" s="36"/>
      <c r="O23" s="37" t="s">
        <v>85</v>
      </c>
      <c r="P23" s="37" t="s">
        <v>86</v>
      </c>
      <c r="Q23" s="37" t="s">
        <v>87</v>
      </c>
    </row>
    <row r="24" spans="1:17">
      <c r="I24" s="2"/>
      <c r="J24" s="12"/>
      <c r="K24" s="16"/>
      <c r="L24" s="18"/>
      <c r="N24" s="38" t="s">
        <v>57</v>
      </c>
      <c r="O24" s="39"/>
      <c r="P24" s="39"/>
      <c r="Q24" s="39"/>
    </row>
    <row r="25" spans="1:17" ht="24">
      <c r="I25" s="10">
        <v>39464</v>
      </c>
      <c r="J25" s="13"/>
      <c r="K25" s="15"/>
      <c r="L25" s="17"/>
      <c r="N25" s="40" t="s">
        <v>58</v>
      </c>
      <c r="O25" s="39" t="s">
        <v>59</v>
      </c>
      <c r="P25" s="39" t="s">
        <v>59</v>
      </c>
      <c r="Q25" s="39" t="s">
        <v>59</v>
      </c>
    </row>
    <row r="26" spans="1:17" ht="24">
      <c r="I26" s="1" t="s">
        <v>31</v>
      </c>
      <c r="J26" s="7"/>
      <c r="K26" s="16">
        <v>4200</v>
      </c>
      <c r="L26" s="18"/>
      <c r="N26" s="41" t="s">
        <v>60</v>
      </c>
      <c r="O26" s="42" t="s">
        <v>88</v>
      </c>
      <c r="P26" s="42" t="s">
        <v>59</v>
      </c>
      <c r="Q26" s="42" t="s">
        <v>96</v>
      </c>
    </row>
    <row r="27" spans="1:17" ht="22.5">
      <c r="I27" s="3" t="s">
        <v>36</v>
      </c>
      <c r="K27" s="16"/>
      <c r="L27" s="18">
        <v>4200</v>
      </c>
      <c r="N27" s="43" t="s">
        <v>61</v>
      </c>
      <c r="O27" s="42" t="s">
        <v>88</v>
      </c>
      <c r="P27" s="42">
        <v>0</v>
      </c>
      <c r="Q27" s="42" t="s">
        <v>96</v>
      </c>
    </row>
    <row r="28" spans="1:17">
      <c r="I28" s="5"/>
      <c r="J28" s="8"/>
      <c r="K28" s="16"/>
      <c r="L28" s="18"/>
      <c r="N28" s="38" t="s">
        <v>62</v>
      </c>
      <c r="O28" s="39" t="s">
        <v>89</v>
      </c>
      <c r="P28" s="39" t="s">
        <v>90</v>
      </c>
      <c r="Q28" s="39" t="s">
        <v>59</v>
      </c>
    </row>
    <row r="29" spans="1:17" ht="24">
      <c r="I29" s="10">
        <v>39467</v>
      </c>
      <c r="J29" s="13"/>
      <c r="K29" s="15"/>
      <c r="L29" s="17"/>
      <c r="N29" s="40" t="s">
        <v>63</v>
      </c>
      <c r="O29" s="39" t="s">
        <v>89</v>
      </c>
      <c r="P29" s="39" t="s">
        <v>90</v>
      </c>
      <c r="Q29" s="39" t="s">
        <v>59</v>
      </c>
    </row>
    <row r="30" spans="1:17">
      <c r="I30" s="1" t="s">
        <v>2</v>
      </c>
      <c r="J30" s="7"/>
      <c r="K30" s="16">
        <v>1200</v>
      </c>
      <c r="L30" s="18"/>
      <c r="N30" s="38" t="s">
        <v>64</v>
      </c>
      <c r="O30" s="39"/>
      <c r="P30" s="39" t="s">
        <v>59</v>
      </c>
      <c r="Q30" s="39" t="s">
        <v>59</v>
      </c>
    </row>
    <row r="31" spans="1:17" ht="24">
      <c r="I31" s="2" t="s">
        <v>3</v>
      </c>
      <c r="K31" s="16">
        <f>K30/5</f>
        <v>240</v>
      </c>
      <c r="L31" s="18"/>
      <c r="N31" s="40" t="s">
        <v>65</v>
      </c>
      <c r="O31" s="39" t="s">
        <v>59</v>
      </c>
      <c r="P31" s="39" t="s">
        <v>59</v>
      </c>
      <c r="Q31" s="39" t="s">
        <v>59</v>
      </c>
    </row>
    <row r="32" spans="1:17">
      <c r="I32" s="3" t="s">
        <v>36</v>
      </c>
      <c r="K32" s="16"/>
      <c r="L32" s="18">
        <f>K30+K31</f>
        <v>1440</v>
      </c>
      <c r="N32" s="40" t="s">
        <v>66</v>
      </c>
      <c r="O32" s="39" t="s">
        <v>59</v>
      </c>
      <c r="P32" s="39" t="s">
        <v>59</v>
      </c>
      <c r="Q32" s="39" t="s">
        <v>59</v>
      </c>
    </row>
    <row r="33" spans="9:17" ht="24">
      <c r="I33" s="5"/>
      <c r="J33" s="8"/>
      <c r="K33" s="16"/>
      <c r="L33" s="18"/>
      <c r="N33" s="40" t="s">
        <v>67</v>
      </c>
      <c r="O33" s="39" t="s">
        <v>59</v>
      </c>
      <c r="P33" s="39" t="s">
        <v>59</v>
      </c>
      <c r="Q33" s="39" t="s">
        <v>59</v>
      </c>
    </row>
    <row r="34" spans="9:17">
      <c r="I34" s="10">
        <v>39483</v>
      </c>
      <c r="J34" s="13"/>
      <c r="K34" s="15"/>
      <c r="L34" s="17"/>
      <c r="N34" s="40" t="s">
        <v>68</v>
      </c>
      <c r="O34" s="39" t="s">
        <v>59</v>
      </c>
      <c r="P34" s="39" t="s">
        <v>59</v>
      </c>
      <c r="Q34" s="39" t="s">
        <v>59</v>
      </c>
    </row>
    <row r="35" spans="9:17">
      <c r="I35" s="1" t="s">
        <v>54</v>
      </c>
      <c r="J35" s="7"/>
      <c r="K35" s="16">
        <v>1600</v>
      </c>
      <c r="L35" s="18"/>
      <c r="N35" s="40" t="s">
        <v>69</v>
      </c>
      <c r="O35" s="39" t="s">
        <v>59</v>
      </c>
      <c r="P35" s="39" t="s">
        <v>59</v>
      </c>
      <c r="Q35" s="39" t="s">
        <v>59</v>
      </c>
    </row>
    <row r="36" spans="9:17">
      <c r="I36" s="5" t="s">
        <v>34</v>
      </c>
      <c r="J36" s="8"/>
      <c r="K36" s="16">
        <v>400</v>
      </c>
      <c r="L36" s="18"/>
      <c r="N36" s="40" t="s">
        <v>70</v>
      </c>
      <c r="O36" s="39" t="s">
        <v>59</v>
      </c>
      <c r="P36" s="39" t="s">
        <v>59</v>
      </c>
      <c r="Q36" s="39" t="s">
        <v>59</v>
      </c>
    </row>
    <row r="37" spans="9:17">
      <c r="I37" s="1" t="s">
        <v>32</v>
      </c>
      <c r="J37" s="7"/>
      <c r="K37" s="16"/>
      <c r="L37" s="18">
        <v>2000</v>
      </c>
      <c r="N37" s="40" t="s">
        <v>71</v>
      </c>
      <c r="O37" s="39" t="s">
        <v>59</v>
      </c>
      <c r="P37" s="39" t="s">
        <v>59</v>
      </c>
      <c r="Q37" s="39" t="s">
        <v>59</v>
      </c>
    </row>
    <row r="38" spans="9:17">
      <c r="I38" s="10">
        <v>39488</v>
      </c>
      <c r="J38" s="13"/>
      <c r="K38" s="16"/>
      <c r="L38" s="18"/>
      <c r="N38" s="40" t="s">
        <v>72</v>
      </c>
      <c r="O38" s="39" t="s">
        <v>59</v>
      </c>
      <c r="P38" s="39" t="s">
        <v>59</v>
      </c>
      <c r="Q38" s="39" t="s">
        <v>59</v>
      </c>
    </row>
    <row r="39" spans="9:17" ht="24" customHeight="1">
      <c r="I39" s="1" t="s">
        <v>56</v>
      </c>
      <c r="J39" s="7"/>
      <c r="K39" s="16">
        <v>12000</v>
      </c>
      <c r="L39" s="18"/>
      <c r="N39" s="40" t="s">
        <v>73</v>
      </c>
      <c r="O39" s="39" t="s">
        <v>59</v>
      </c>
      <c r="P39" s="39" t="s">
        <v>59</v>
      </c>
      <c r="Q39" s="39" t="s">
        <v>59</v>
      </c>
    </row>
    <row r="40" spans="9:17" ht="24">
      <c r="I40" s="5" t="s">
        <v>34</v>
      </c>
      <c r="J40" s="8"/>
      <c r="K40" s="16">
        <v>3000</v>
      </c>
      <c r="L40" s="18"/>
      <c r="N40" s="40" t="s">
        <v>74</v>
      </c>
      <c r="O40" s="39" t="s">
        <v>59</v>
      </c>
      <c r="P40" s="39" t="s">
        <v>59</v>
      </c>
      <c r="Q40" s="39" t="s">
        <v>59</v>
      </c>
    </row>
    <row r="41" spans="9:17" ht="24">
      <c r="I41" s="1" t="s">
        <v>32</v>
      </c>
      <c r="J41" s="7"/>
      <c r="K41" s="16"/>
      <c r="L41" s="18">
        <v>15000</v>
      </c>
      <c r="N41" s="40" t="s">
        <v>75</v>
      </c>
      <c r="O41" s="39" t="s">
        <v>59</v>
      </c>
      <c r="P41" s="39" t="s">
        <v>59</v>
      </c>
      <c r="Q41" s="39" t="s">
        <v>59</v>
      </c>
    </row>
    <row r="42" spans="9:17" ht="24">
      <c r="I42" s="21">
        <v>39493</v>
      </c>
      <c r="J42" s="20"/>
      <c r="K42" s="16"/>
      <c r="L42" s="18"/>
      <c r="N42" s="40" t="s">
        <v>76</v>
      </c>
      <c r="O42" s="39" t="s">
        <v>59</v>
      </c>
      <c r="P42" s="39" t="s">
        <v>59</v>
      </c>
      <c r="Q42" s="39" t="s">
        <v>59</v>
      </c>
    </row>
    <row r="43" spans="9:17">
      <c r="I43" s="1" t="s">
        <v>55</v>
      </c>
      <c r="J43" s="7"/>
      <c r="K43" s="16">
        <v>40</v>
      </c>
      <c r="L43" s="18"/>
      <c r="N43" s="44" t="s">
        <v>77</v>
      </c>
      <c r="O43" s="39" t="s">
        <v>59</v>
      </c>
      <c r="P43" s="39" t="s">
        <v>59</v>
      </c>
      <c r="Q43" s="39" t="s">
        <v>59</v>
      </c>
    </row>
    <row r="44" spans="9:17">
      <c r="I44" s="5" t="s">
        <v>34</v>
      </c>
      <c r="J44" s="8"/>
      <c r="K44" s="16">
        <v>10</v>
      </c>
      <c r="L44" s="18"/>
      <c r="N44" s="45" t="s">
        <v>78</v>
      </c>
      <c r="O44" s="39" t="s">
        <v>92</v>
      </c>
      <c r="P44" s="39" t="s">
        <v>91</v>
      </c>
      <c r="Q44" s="39" t="s">
        <v>93</v>
      </c>
    </row>
    <row r="45" spans="9:17" ht="24">
      <c r="I45" s="5" t="s">
        <v>32</v>
      </c>
      <c r="J45" s="8"/>
      <c r="K45" s="16"/>
      <c r="L45" s="18">
        <v>50</v>
      </c>
      <c r="N45" s="40" t="s">
        <v>79</v>
      </c>
      <c r="O45" s="39" t="s">
        <v>59</v>
      </c>
      <c r="P45" s="39" t="s">
        <v>59</v>
      </c>
      <c r="Q45" s="39" t="s">
        <v>59</v>
      </c>
    </row>
    <row r="46" spans="9:17">
      <c r="I46" s="10">
        <v>39510</v>
      </c>
      <c r="J46" s="13"/>
      <c r="K46" s="15"/>
      <c r="L46" s="17"/>
      <c r="N46" s="40" t="s">
        <v>80</v>
      </c>
      <c r="O46" s="39" t="s">
        <v>92</v>
      </c>
      <c r="P46" s="39" t="s">
        <v>91</v>
      </c>
      <c r="Q46" s="39" t="s">
        <v>59</v>
      </c>
    </row>
    <row r="47" spans="9:17">
      <c r="I47" s="3" t="s">
        <v>35</v>
      </c>
      <c r="J47" s="12"/>
      <c r="K47" s="16">
        <v>14000</v>
      </c>
      <c r="L47" s="18"/>
      <c r="N47" s="40" t="s">
        <v>81</v>
      </c>
      <c r="O47" s="39" t="s">
        <v>59</v>
      </c>
      <c r="P47" s="39" t="s">
        <v>59</v>
      </c>
      <c r="Q47" s="39" t="s">
        <v>93</v>
      </c>
    </row>
    <row r="48" spans="9:17" ht="24">
      <c r="I48" s="3" t="s">
        <v>36</v>
      </c>
      <c r="J48" s="12"/>
      <c r="K48" s="16">
        <v>7000</v>
      </c>
      <c r="L48" s="18"/>
      <c r="N48" s="41" t="s">
        <v>82</v>
      </c>
      <c r="O48" s="42" t="s">
        <v>59</v>
      </c>
      <c r="P48" s="42" t="s">
        <v>59</v>
      </c>
      <c r="Q48" s="42" t="s">
        <v>59</v>
      </c>
    </row>
    <row r="49" spans="8:17">
      <c r="I49" s="2" t="s">
        <v>7</v>
      </c>
      <c r="J49" s="12"/>
      <c r="K49" s="16"/>
      <c r="L49" s="18">
        <v>21000</v>
      </c>
      <c r="N49" s="43" t="s">
        <v>83</v>
      </c>
      <c r="O49" s="42" t="s">
        <v>94</v>
      </c>
      <c r="P49" s="42" t="s">
        <v>95</v>
      </c>
      <c r="Q49" s="42" t="s">
        <v>93</v>
      </c>
    </row>
    <row r="50" spans="8:17">
      <c r="I50" s="5"/>
      <c r="J50" s="8"/>
      <c r="K50" s="16"/>
      <c r="L50" s="18"/>
      <c r="N50" s="43" t="s">
        <v>84</v>
      </c>
      <c r="O50" s="42" t="s">
        <v>97</v>
      </c>
      <c r="P50" s="42" t="s">
        <v>98</v>
      </c>
      <c r="Q50" s="42" t="s">
        <v>99</v>
      </c>
    </row>
    <row r="51" spans="8:17">
      <c r="I51" s="23">
        <v>39512</v>
      </c>
      <c r="J51" s="24"/>
      <c r="K51" s="15"/>
      <c r="L51" s="17"/>
    </row>
    <row r="52" spans="8:17">
      <c r="H52" s="12"/>
      <c r="I52" s="27" t="s">
        <v>40</v>
      </c>
      <c r="J52" s="28"/>
      <c r="K52" s="22">
        <v>700</v>
      </c>
      <c r="L52" s="18"/>
    </row>
    <row r="53" spans="8:17">
      <c r="I53" s="3" t="s">
        <v>36</v>
      </c>
      <c r="J53" s="12"/>
      <c r="K53" s="16">
        <v>13300</v>
      </c>
      <c r="L53" s="18"/>
    </row>
    <row r="54" spans="8:17">
      <c r="I54" s="5" t="s">
        <v>37</v>
      </c>
      <c r="J54" s="8"/>
      <c r="K54" s="25"/>
      <c r="L54" s="26">
        <v>14000</v>
      </c>
    </row>
  </sheetData>
  <mergeCells count="1">
    <mergeCell ref="N21:Q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50"/>
  <sheetViews>
    <sheetView topLeftCell="A4" workbookViewId="0">
      <selection activeCell="H10" sqref="H9:H10"/>
    </sheetView>
  </sheetViews>
  <sheetFormatPr baseColWidth="10" defaultRowHeight="15"/>
  <sheetData>
    <row r="1" spans="2:5">
      <c r="D1" s="14" t="s">
        <v>0</v>
      </c>
      <c r="E1" s="14" t="s">
        <v>1</v>
      </c>
    </row>
    <row r="2" spans="2:5">
      <c r="B2" s="9">
        <v>39450</v>
      </c>
      <c r="C2" s="11"/>
      <c r="D2" s="15"/>
      <c r="E2" s="17"/>
    </row>
    <row r="3" spans="2:5">
      <c r="B3" s="1" t="s">
        <v>2</v>
      </c>
      <c r="C3" s="7"/>
      <c r="D3" s="16">
        <v>2000</v>
      </c>
      <c r="E3" s="18"/>
    </row>
    <row r="4" spans="2:5">
      <c r="B4" s="2" t="s">
        <v>3</v>
      </c>
      <c r="C4" s="12"/>
      <c r="D4" s="16">
        <f>D3/5</f>
        <v>400</v>
      </c>
      <c r="E4" s="18"/>
    </row>
    <row r="5" spans="2:5">
      <c r="B5" s="3" t="s">
        <v>6</v>
      </c>
      <c r="C5" s="12"/>
      <c r="D5" s="16"/>
      <c r="E5" s="18">
        <f>D3+D4</f>
        <v>2400</v>
      </c>
    </row>
    <row r="6" spans="2:5">
      <c r="B6" s="2"/>
      <c r="C6" s="12"/>
      <c r="D6" s="16"/>
      <c r="E6" s="18"/>
    </row>
    <row r="7" spans="2:5">
      <c r="B7" s="10">
        <v>39452</v>
      </c>
      <c r="C7" s="13"/>
      <c r="D7" s="15"/>
      <c r="E7" s="17"/>
    </row>
    <row r="8" spans="2:5">
      <c r="B8" s="4" t="s">
        <v>4</v>
      </c>
      <c r="C8" s="7"/>
      <c r="D8" s="16">
        <f>E9+E10</f>
        <v>4200</v>
      </c>
      <c r="E8" s="18"/>
    </row>
    <row r="9" spans="2:5">
      <c r="B9" s="3" t="s">
        <v>39</v>
      </c>
      <c r="C9" s="12"/>
      <c r="D9" s="16"/>
      <c r="E9" s="18">
        <v>3500</v>
      </c>
    </row>
    <row r="10" spans="2:5">
      <c r="B10" s="3" t="s">
        <v>38</v>
      </c>
      <c r="C10" s="12"/>
      <c r="D10" s="16"/>
      <c r="E10" s="18">
        <f>E9/5</f>
        <v>700</v>
      </c>
    </row>
    <row r="11" spans="2:5">
      <c r="B11" s="5"/>
      <c r="C11" s="8"/>
      <c r="D11" s="16"/>
      <c r="E11" s="18"/>
    </row>
    <row r="12" spans="2:5">
      <c r="B12" s="10">
        <v>39455</v>
      </c>
      <c r="C12" s="13"/>
      <c r="D12" s="15"/>
      <c r="E12" s="17"/>
    </row>
    <row r="13" spans="2:5">
      <c r="B13" s="1" t="s">
        <v>5</v>
      </c>
      <c r="C13" s="7"/>
      <c r="D13" s="16">
        <f>350</f>
        <v>350</v>
      </c>
      <c r="E13" s="18"/>
    </row>
    <row r="14" spans="2:5">
      <c r="B14" s="3" t="s">
        <v>3</v>
      </c>
      <c r="C14" s="12"/>
      <c r="D14" s="16">
        <f>D13/5</f>
        <v>70</v>
      </c>
      <c r="E14" s="18"/>
    </row>
    <row r="15" spans="2:5">
      <c r="B15" s="3" t="s">
        <v>31</v>
      </c>
      <c r="C15" s="12"/>
      <c r="D15" s="16"/>
      <c r="E15" s="18">
        <f>D13+D14</f>
        <v>420</v>
      </c>
    </row>
    <row r="16" spans="2:5">
      <c r="B16" s="5"/>
      <c r="C16" s="8"/>
      <c r="D16" s="16"/>
      <c r="E16" s="18"/>
    </row>
    <row r="17" spans="2:5">
      <c r="B17" s="10">
        <v>39462</v>
      </c>
      <c r="C17" s="13"/>
      <c r="D17" s="15"/>
      <c r="E17" s="17"/>
    </row>
    <row r="18" spans="2:5">
      <c r="B18" s="1" t="s">
        <v>36</v>
      </c>
      <c r="D18" s="16">
        <v>2400</v>
      </c>
      <c r="E18" s="18"/>
    </row>
    <row r="19" spans="2:5">
      <c r="B19" s="1" t="s">
        <v>6</v>
      </c>
      <c r="D19" s="16"/>
      <c r="E19" s="18">
        <v>2400</v>
      </c>
    </row>
    <row r="20" spans="2:5">
      <c r="B20" s="2"/>
      <c r="C20" s="12"/>
      <c r="D20" s="16"/>
      <c r="E20" s="18"/>
    </row>
    <row r="21" spans="2:5">
      <c r="B21" s="10">
        <v>39464</v>
      </c>
      <c r="C21" s="13"/>
      <c r="D21" s="15"/>
      <c r="E21" s="17"/>
    </row>
    <row r="22" spans="2:5">
      <c r="B22" s="1" t="s">
        <v>31</v>
      </c>
      <c r="C22" s="7"/>
      <c r="D22" s="16">
        <v>4200</v>
      </c>
      <c r="E22" s="18"/>
    </row>
    <row r="23" spans="2:5">
      <c r="B23" s="3" t="s">
        <v>36</v>
      </c>
      <c r="D23" s="16"/>
      <c r="E23" s="18">
        <v>4200</v>
      </c>
    </row>
    <row r="24" spans="2:5">
      <c r="B24" s="5"/>
      <c r="C24" s="8"/>
      <c r="D24" s="16"/>
      <c r="E24" s="18"/>
    </row>
    <row r="25" spans="2:5">
      <c r="B25" s="10">
        <v>39467</v>
      </c>
      <c r="C25" s="13"/>
      <c r="D25" s="15"/>
      <c r="E25" s="17"/>
    </row>
    <row r="26" spans="2:5">
      <c r="B26" s="1" t="s">
        <v>2</v>
      </c>
      <c r="C26" s="7"/>
      <c r="D26" s="16">
        <v>1200</v>
      </c>
      <c r="E26" s="18"/>
    </row>
    <row r="27" spans="2:5">
      <c r="B27" s="2" t="s">
        <v>3</v>
      </c>
      <c r="D27" s="16">
        <f>D26/5</f>
        <v>240</v>
      </c>
      <c r="E27" s="18"/>
    </row>
    <row r="28" spans="2:5">
      <c r="B28" s="3" t="s">
        <v>36</v>
      </c>
      <c r="D28" s="16"/>
      <c r="E28" s="18">
        <f>D26+D27</f>
        <v>1440</v>
      </c>
    </row>
    <row r="29" spans="2:5">
      <c r="B29" s="5"/>
      <c r="C29" s="8"/>
      <c r="D29" s="16"/>
      <c r="E29" s="18"/>
    </row>
    <row r="30" spans="2:5">
      <c r="B30" s="10">
        <v>39483</v>
      </c>
      <c r="C30" s="13"/>
      <c r="D30" s="15"/>
      <c r="E30" s="17"/>
    </row>
    <row r="31" spans="2:5">
      <c r="B31" s="1" t="s">
        <v>33</v>
      </c>
      <c r="C31" s="7"/>
      <c r="D31" s="16">
        <v>1600</v>
      </c>
      <c r="E31" s="18"/>
    </row>
    <row r="32" spans="2:5">
      <c r="B32" s="5" t="s">
        <v>34</v>
      </c>
      <c r="C32" s="8"/>
      <c r="D32" s="16">
        <v>400</v>
      </c>
      <c r="E32" s="18"/>
    </row>
    <row r="33" spans="2:5">
      <c r="B33" s="1" t="s">
        <v>32</v>
      </c>
      <c r="C33" s="7"/>
      <c r="D33" s="16"/>
      <c r="E33" s="18">
        <v>2000</v>
      </c>
    </row>
    <row r="34" spans="2:5">
      <c r="B34" s="10">
        <v>39488</v>
      </c>
      <c r="C34" s="13"/>
      <c r="D34" s="16"/>
      <c r="E34" s="18"/>
    </row>
    <row r="35" spans="2:5">
      <c r="B35" s="1" t="s">
        <v>33</v>
      </c>
      <c r="C35" s="7"/>
      <c r="D35" s="16">
        <v>12000</v>
      </c>
      <c r="E35" s="18"/>
    </row>
    <row r="36" spans="2:5">
      <c r="B36" s="5" t="s">
        <v>34</v>
      </c>
      <c r="C36" s="8"/>
      <c r="D36" s="16">
        <v>3000</v>
      </c>
      <c r="E36" s="18"/>
    </row>
    <row r="37" spans="2:5">
      <c r="B37" s="1" t="s">
        <v>32</v>
      </c>
      <c r="C37" s="7"/>
      <c r="D37" s="16"/>
      <c r="E37" s="18">
        <v>15000</v>
      </c>
    </row>
    <row r="38" spans="2:5">
      <c r="B38" s="21">
        <v>39493</v>
      </c>
      <c r="C38" s="20"/>
      <c r="D38" s="16"/>
      <c r="E38" s="18"/>
    </row>
    <row r="39" spans="2:5">
      <c r="B39" s="1" t="s">
        <v>33</v>
      </c>
      <c r="C39" s="7"/>
      <c r="D39" s="16">
        <v>40</v>
      </c>
      <c r="E39" s="18"/>
    </row>
    <row r="40" spans="2:5">
      <c r="B40" s="5" t="s">
        <v>34</v>
      </c>
      <c r="C40" s="8"/>
      <c r="D40" s="16">
        <v>10</v>
      </c>
      <c r="E40" s="18"/>
    </row>
    <row r="41" spans="2:5">
      <c r="B41" s="5" t="s">
        <v>32</v>
      </c>
      <c r="C41" s="8"/>
      <c r="D41" s="16"/>
      <c r="E41" s="18">
        <v>50</v>
      </c>
    </row>
    <row r="42" spans="2:5">
      <c r="B42" s="10">
        <v>39510</v>
      </c>
      <c r="C42" s="13"/>
      <c r="D42" s="15"/>
      <c r="E42" s="17"/>
    </row>
    <row r="43" spans="2:5">
      <c r="B43" s="3" t="s">
        <v>35</v>
      </c>
      <c r="C43" s="12"/>
      <c r="D43" s="16">
        <v>14000</v>
      </c>
      <c r="E43" s="18"/>
    </row>
    <row r="44" spans="2:5">
      <c r="B44" s="3" t="s">
        <v>36</v>
      </c>
      <c r="C44" s="12"/>
      <c r="D44" s="16">
        <v>7000</v>
      </c>
      <c r="E44" s="18"/>
    </row>
    <row r="45" spans="2:5">
      <c r="B45" s="2" t="s">
        <v>7</v>
      </c>
      <c r="C45" s="12"/>
      <c r="D45" s="16"/>
      <c r="E45" s="18">
        <v>21000</v>
      </c>
    </row>
    <row r="46" spans="2:5">
      <c r="B46" s="5"/>
      <c r="C46" s="8"/>
      <c r="D46" s="16"/>
      <c r="E46" s="18"/>
    </row>
    <row r="47" spans="2:5">
      <c r="B47" s="10">
        <v>39512</v>
      </c>
      <c r="C47" s="13"/>
      <c r="D47" s="15"/>
      <c r="E47" s="17"/>
    </row>
    <row r="48" spans="2:5">
      <c r="B48" s="19" t="s">
        <v>40</v>
      </c>
      <c r="C48" s="12"/>
      <c r="D48" s="16">
        <v>700</v>
      </c>
      <c r="E48" s="18"/>
    </row>
    <row r="49" spans="2:5">
      <c r="B49" s="3" t="s">
        <v>36</v>
      </c>
      <c r="C49" s="12"/>
      <c r="D49" s="16">
        <v>13300</v>
      </c>
      <c r="E49" s="18"/>
    </row>
    <row r="50" spans="2:5">
      <c r="B50" s="3" t="s">
        <v>37</v>
      </c>
      <c r="D50" s="6"/>
      <c r="E50" s="6">
        <v>14000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2008-10-29T19:34:26Z</cp:lastPrinted>
  <dcterms:created xsi:type="dcterms:W3CDTF">2008-10-25T11:23:03Z</dcterms:created>
  <dcterms:modified xsi:type="dcterms:W3CDTF">2008-10-30T09:29:47Z</dcterms:modified>
</cp:coreProperties>
</file>