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4735" windowHeight="1221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D39" i="1"/>
  <c r="D38"/>
  <c r="D37"/>
  <c r="H40"/>
  <c r="I6"/>
  <c r="I7"/>
  <c r="I8"/>
  <c r="I9"/>
  <c r="I10"/>
  <c r="I11"/>
  <c r="I12"/>
  <c r="I13"/>
  <c r="I14"/>
  <c r="I15"/>
  <c r="I16"/>
  <c r="I5"/>
  <c r="H6"/>
  <c r="H7"/>
  <c r="H8"/>
  <c r="H9"/>
  <c r="H10"/>
  <c r="H11"/>
  <c r="H12"/>
  <c r="H13"/>
  <c r="H14"/>
  <c r="H15"/>
  <c r="H16"/>
  <c r="H5"/>
  <c r="G6"/>
  <c r="G7"/>
  <c r="G8"/>
  <c r="G9"/>
  <c r="G10"/>
  <c r="G11"/>
  <c r="G12"/>
  <c r="G13"/>
  <c r="G14"/>
  <c r="G15"/>
  <c r="G16"/>
  <c r="G5"/>
  <c r="B20" a="1"/>
  <c r="B20" s="1"/>
  <c r="B6"/>
  <c r="B7" s="1"/>
  <c r="B8" s="1"/>
  <c r="B9" s="1"/>
  <c r="B10" s="1"/>
  <c r="B11" s="1"/>
  <c r="B12" s="1"/>
  <c r="B13" s="1"/>
  <c r="B14" s="1"/>
  <c r="B15" s="1"/>
  <c r="B16" s="1"/>
  <c r="E20" l="1"/>
  <c r="C20"/>
  <c r="D20"/>
</calcChain>
</file>

<file path=xl/sharedStrings.xml><?xml version="1.0" encoding="utf-8"?>
<sst xmlns="http://schemas.openxmlformats.org/spreadsheetml/2006/main" count="44" uniqueCount="41">
  <si>
    <t>Données</t>
  </si>
  <si>
    <t>Observé</t>
  </si>
  <si>
    <t>Demande en milliers</t>
  </si>
  <si>
    <r>
      <t>PUB en 10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€</t>
    </r>
  </si>
  <si>
    <r>
      <t>PLV en 10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€</t>
    </r>
  </si>
  <si>
    <r>
      <t>PV en 10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€</t>
    </r>
  </si>
  <si>
    <t>(i)</t>
  </si>
  <si>
    <t>(Y)</t>
  </si>
  <si>
    <t>(X1)</t>
  </si>
  <si>
    <t>(X2)</t>
  </si>
  <si>
    <t>(X3)</t>
  </si>
  <si>
    <t>DROITEREG(B5:B16;C5:E16;;VRAI)</t>
  </si>
  <si>
    <t>Quantité demandée</t>
  </si>
  <si>
    <t>Chiffre d'affaires</t>
  </si>
  <si>
    <t>MTCP</t>
  </si>
  <si>
    <t>Q = 1,4637  PUB + 3,8654 PLV - 18,6073 PV + 31,5599</t>
  </si>
  <si>
    <t>salaire d'un opérateur pour 1 heure de travail qqsoit son atelier</t>
  </si>
  <si>
    <t>s = 2200 * 1,5 * 12 /1800 = 22€/h</t>
  </si>
  <si>
    <t>AM = (15 * 22) / 60 = 5,5 €</t>
  </si>
  <si>
    <t>AA = (15 * 22) / 60 = 5,5 €</t>
  </si>
  <si>
    <t>AE = (30 * 22) / 60 = 11 €</t>
  </si>
  <si>
    <t xml:space="preserve">.+ cour de production 70€ </t>
  </si>
  <si>
    <t>d'où CP = 92 €</t>
  </si>
  <si>
    <t>Q1</t>
  </si>
  <si>
    <t>Q2</t>
  </si>
  <si>
    <t>Q3</t>
  </si>
  <si>
    <t>PUB = 20 000 €</t>
  </si>
  <si>
    <t>PLV = 60 000 €</t>
  </si>
  <si>
    <t>PV = 130 €</t>
  </si>
  <si>
    <t>CA = 4 353 760,71 €</t>
  </si>
  <si>
    <t>MTCP = 1 192 637,75 €</t>
  </si>
  <si>
    <t>Q4</t>
  </si>
  <si>
    <t>Q = 33 490,37 lecteurs de DVD</t>
  </si>
  <si>
    <t>travail productif annuel 1800h -&gt; semestre = 900h</t>
  </si>
  <si>
    <t>absentéisme 10%</t>
  </si>
  <si>
    <t>donc tps prod d'1 op est de 900*90% = 810h</t>
  </si>
  <si>
    <t>AA</t>
  </si>
  <si>
    <t>total</t>
  </si>
  <si>
    <t>opérateurs</t>
  </si>
  <si>
    <t xml:space="preserve">AM (33490 *15)/(810*60) </t>
  </si>
  <si>
    <t>AE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</si>
</sst>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/>
    <xf numFmtId="49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/>
    <xf numFmtId="4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4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40"/>
  <sheetViews>
    <sheetView tabSelected="1" workbookViewId="0">
      <selection activeCell="K13" sqref="K13"/>
    </sheetView>
  </sheetViews>
  <sheetFormatPr baseColWidth="10" defaultRowHeight="15"/>
  <cols>
    <col min="2" max="6" width="11.7109375" customWidth="1"/>
    <col min="7" max="8" width="11.5703125" bestFit="1" customWidth="1"/>
    <col min="9" max="9" width="12.140625" bestFit="1" customWidth="1"/>
  </cols>
  <sheetData>
    <row r="2" spans="2:11">
      <c r="B2" s="8" t="s">
        <v>0</v>
      </c>
      <c r="C2" s="9"/>
      <c r="D2" s="9"/>
      <c r="E2" s="9"/>
      <c r="F2" s="10"/>
    </row>
    <row r="3" spans="2:11" ht="39.950000000000003" customHeight="1"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4" t="s">
        <v>12</v>
      </c>
      <c r="H3" s="4" t="s">
        <v>13</v>
      </c>
      <c r="I3" s="4" t="s">
        <v>14</v>
      </c>
    </row>
    <row r="4" spans="2:11"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5"/>
      <c r="H4" s="6"/>
      <c r="I4" s="6"/>
      <c r="J4" s="1"/>
      <c r="K4" s="1"/>
    </row>
    <row r="5" spans="2:11">
      <c r="B5" s="3">
        <v>1</v>
      </c>
      <c r="C5" s="3">
        <v>40</v>
      </c>
      <c r="D5" s="3">
        <v>2</v>
      </c>
      <c r="E5" s="3">
        <v>6</v>
      </c>
      <c r="F5" s="3">
        <v>1</v>
      </c>
      <c r="G5" s="7">
        <f>($D$20*D5+$C$20*E5+$B$20*F5+$E$20)*1000</f>
        <v>39072.667945546855</v>
      </c>
      <c r="H5" s="7">
        <f>G5*F5*10^2</f>
        <v>3907266.7945546852</v>
      </c>
      <c r="I5" s="7">
        <f>H5-(92*G5+D5*10^4+E5*10^4)</f>
        <v>232581.34356437437</v>
      </c>
    </row>
    <row r="6" spans="2:11">
      <c r="B6" s="3">
        <f>B5+1</f>
        <v>2</v>
      </c>
      <c r="C6" s="3">
        <v>38</v>
      </c>
      <c r="D6" s="3">
        <v>2</v>
      </c>
      <c r="E6" s="3">
        <v>6</v>
      </c>
      <c r="F6" s="3">
        <v>1.1000000000000001</v>
      </c>
      <c r="G6" s="7">
        <f t="shared" ref="G6:G16" si="0">($D$20*D6+$C$20*E6+$B$20*F6+$E$20)*1000</f>
        <v>37211.934295988794</v>
      </c>
      <c r="H6" s="7">
        <f t="shared" ref="H6:H16" si="1">G6*F6*10^2</f>
        <v>4093312.7725587678</v>
      </c>
      <c r="I6" s="7">
        <f t="shared" ref="I6:I16" si="2">H6-(92*G6+D6*10^4+E6*10^4)</f>
        <v>589814.81732779881</v>
      </c>
    </row>
    <row r="7" spans="2:11">
      <c r="B7" s="3">
        <f t="shared" ref="B7:B15" si="3">B6+1</f>
        <v>3</v>
      </c>
      <c r="C7" s="3">
        <v>36</v>
      </c>
      <c r="D7" s="3">
        <v>2</v>
      </c>
      <c r="E7" s="3">
        <v>6</v>
      </c>
      <c r="F7" s="3">
        <v>1.2</v>
      </c>
      <c r="G7" s="7">
        <f t="shared" si="0"/>
        <v>35351.200646430756</v>
      </c>
      <c r="H7" s="7">
        <f t="shared" si="1"/>
        <v>4242144.0775716901</v>
      </c>
      <c r="I7" s="7">
        <f t="shared" si="2"/>
        <v>909833.61810006062</v>
      </c>
    </row>
    <row r="8" spans="2:11">
      <c r="B8" s="14">
        <f t="shared" si="3"/>
        <v>4</v>
      </c>
      <c r="C8" s="14">
        <v>33</v>
      </c>
      <c r="D8" s="14">
        <v>2</v>
      </c>
      <c r="E8" s="14">
        <v>6</v>
      </c>
      <c r="F8" s="14">
        <v>1.3</v>
      </c>
      <c r="G8" s="13">
        <f t="shared" si="0"/>
        <v>33490.46699687271</v>
      </c>
      <c r="H8" s="13">
        <f t="shared" si="1"/>
        <v>4353760.7095934525</v>
      </c>
      <c r="I8" s="13">
        <f t="shared" si="2"/>
        <v>1192637.745881163</v>
      </c>
    </row>
    <row r="9" spans="2:11">
      <c r="B9" s="3">
        <f t="shared" si="3"/>
        <v>5</v>
      </c>
      <c r="C9" s="3">
        <v>41</v>
      </c>
      <c r="D9" s="3">
        <v>3</v>
      </c>
      <c r="E9" s="3">
        <v>6</v>
      </c>
      <c r="F9" s="3">
        <v>1</v>
      </c>
      <c r="G9" s="7">
        <f t="shared" si="0"/>
        <v>40536.401823329492</v>
      </c>
      <c r="H9" s="7">
        <f t="shared" si="1"/>
        <v>4053640.1823329492</v>
      </c>
      <c r="I9" s="7">
        <f t="shared" si="2"/>
        <v>234291.21458663605</v>
      </c>
    </row>
    <row r="10" spans="2:11">
      <c r="B10" s="3">
        <f t="shared" si="3"/>
        <v>6</v>
      </c>
      <c r="C10" s="3">
        <v>39</v>
      </c>
      <c r="D10" s="3">
        <v>3</v>
      </c>
      <c r="E10" s="3">
        <v>6</v>
      </c>
      <c r="F10" s="3">
        <v>1.1000000000000001</v>
      </c>
      <c r="G10" s="7">
        <f t="shared" si="0"/>
        <v>38675.668173771439</v>
      </c>
      <c r="H10" s="7">
        <f t="shared" si="1"/>
        <v>4254323.4991148589</v>
      </c>
      <c r="I10" s="7">
        <f t="shared" si="2"/>
        <v>606162.02712788666</v>
      </c>
    </row>
    <row r="11" spans="2:11">
      <c r="B11" s="3">
        <f t="shared" si="3"/>
        <v>7</v>
      </c>
      <c r="C11" s="3">
        <v>40</v>
      </c>
      <c r="D11" s="3">
        <v>4</v>
      </c>
      <c r="E11" s="3">
        <v>6</v>
      </c>
      <c r="F11" s="3">
        <v>1</v>
      </c>
      <c r="G11" s="7">
        <f t="shared" si="0"/>
        <v>42000.135701112136</v>
      </c>
      <c r="H11" s="7">
        <f t="shared" si="1"/>
        <v>4200013.5701112133</v>
      </c>
      <c r="I11" s="7">
        <f t="shared" si="2"/>
        <v>236001.0856088968</v>
      </c>
    </row>
    <row r="12" spans="2:11">
      <c r="B12" s="3">
        <f t="shared" si="3"/>
        <v>8</v>
      </c>
      <c r="C12" s="3">
        <v>15</v>
      </c>
      <c r="D12" s="3">
        <v>2</v>
      </c>
      <c r="E12" s="3">
        <v>2</v>
      </c>
      <c r="F12" s="3">
        <v>1.5</v>
      </c>
      <c r="G12" s="7">
        <f t="shared" si="0"/>
        <v>14307.239654332254</v>
      </c>
      <c r="H12" s="7">
        <f t="shared" si="1"/>
        <v>2146085.948149838</v>
      </c>
      <c r="I12" s="7">
        <f t="shared" si="2"/>
        <v>789819.89995127078</v>
      </c>
    </row>
    <row r="13" spans="2:11">
      <c r="B13" s="3">
        <f t="shared" si="3"/>
        <v>9</v>
      </c>
      <c r="C13" s="3">
        <v>28</v>
      </c>
      <c r="D13" s="3">
        <v>7</v>
      </c>
      <c r="E13" s="3">
        <v>2</v>
      </c>
      <c r="F13" s="3">
        <v>1.2</v>
      </c>
      <c r="G13" s="7">
        <f t="shared" si="0"/>
        <v>27208.109991919613</v>
      </c>
      <c r="H13" s="7">
        <f t="shared" si="1"/>
        <v>3264973.1990303537</v>
      </c>
      <c r="I13" s="7">
        <f t="shared" si="2"/>
        <v>671827.07977374922</v>
      </c>
    </row>
    <row r="14" spans="2:11">
      <c r="B14" s="3">
        <f t="shared" si="3"/>
        <v>10</v>
      </c>
      <c r="C14" s="3">
        <v>12</v>
      </c>
      <c r="D14" s="3">
        <v>1</v>
      </c>
      <c r="E14" s="3">
        <v>1</v>
      </c>
      <c r="F14" s="3">
        <v>1.3</v>
      </c>
      <c r="G14" s="7">
        <f t="shared" si="0"/>
        <v>12699.533064809619</v>
      </c>
      <c r="H14" s="7">
        <f t="shared" si="1"/>
        <v>1650939.2984252507</v>
      </c>
      <c r="I14" s="7">
        <f t="shared" si="2"/>
        <v>462582.25646276586</v>
      </c>
    </row>
    <row r="15" spans="2:11">
      <c r="B15" s="3">
        <f t="shared" si="3"/>
        <v>11</v>
      </c>
      <c r="C15" s="3">
        <v>32</v>
      </c>
      <c r="D15" s="3">
        <v>3</v>
      </c>
      <c r="E15" s="3">
        <v>5</v>
      </c>
      <c r="F15" s="3">
        <v>1.2</v>
      </c>
      <c r="G15" s="7">
        <f t="shared" si="0"/>
        <v>32949.494513357313</v>
      </c>
      <c r="H15" s="7">
        <f t="shared" si="1"/>
        <v>3953939.3416028777</v>
      </c>
      <c r="I15" s="7">
        <f t="shared" si="2"/>
        <v>842585.84637400508</v>
      </c>
    </row>
    <row r="16" spans="2:11">
      <c r="B16" s="3">
        <f>B15+1</f>
        <v>12</v>
      </c>
      <c r="C16" s="3">
        <v>21</v>
      </c>
      <c r="D16" s="3">
        <v>3</v>
      </c>
      <c r="E16" s="3">
        <v>3</v>
      </c>
      <c r="F16" s="3">
        <v>1.4</v>
      </c>
      <c r="G16" s="7">
        <f t="shared" si="0"/>
        <v>21497.147192529035</v>
      </c>
      <c r="H16" s="7">
        <f t="shared" si="1"/>
        <v>3009600.6069540647</v>
      </c>
      <c r="I16" s="7">
        <f t="shared" si="2"/>
        <v>971863.0652413934</v>
      </c>
    </row>
    <row r="19" spans="1:8">
      <c r="A19" t="s">
        <v>23</v>
      </c>
      <c r="B19" s="11" t="s">
        <v>11</v>
      </c>
      <c r="C19" s="11"/>
      <c r="D19" s="11"/>
      <c r="E19" s="11"/>
    </row>
    <row r="20" spans="1:8">
      <c r="B20">
        <f t="array" ref="B20:E20">LINEST(C5:C16,D5:F16,,TRUE)</f>
        <v>-18.607336495580473</v>
      </c>
      <c r="C20">
        <v>3.8654400108560898</v>
      </c>
      <c r="D20">
        <v>1.4637338777826425</v>
      </c>
      <c r="E20">
        <v>31.559896620425501</v>
      </c>
      <c r="G20" t="s">
        <v>15</v>
      </c>
    </row>
    <row r="22" spans="1:8">
      <c r="A22" t="s">
        <v>24</v>
      </c>
      <c r="B22" t="s">
        <v>16</v>
      </c>
      <c r="H22" t="s">
        <v>17</v>
      </c>
    </row>
    <row r="24" spans="1:8">
      <c r="B24" t="s">
        <v>18</v>
      </c>
    </row>
    <row r="25" spans="1:8">
      <c r="B25" t="s">
        <v>20</v>
      </c>
      <c r="E25" t="s">
        <v>21</v>
      </c>
      <c r="H25" t="s">
        <v>22</v>
      </c>
    </row>
    <row r="26" spans="1:8">
      <c r="B26" t="s">
        <v>19</v>
      </c>
    </row>
    <row r="28" spans="1:8">
      <c r="A28" t="s">
        <v>25</v>
      </c>
      <c r="B28" t="s">
        <v>26</v>
      </c>
      <c r="D28" t="s">
        <v>29</v>
      </c>
    </row>
    <row r="29" spans="1:8">
      <c r="B29" t="s">
        <v>27</v>
      </c>
      <c r="D29" t="s">
        <v>30</v>
      </c>
    </row>
    <row r="30" spans="1:8">
      <c r="B30" t="s">
        <v>28</v>
      </c>
    </row>
    <row r="32" spans="1:8">
      <c r="A32" t="s">
        <v>31</v>
      </c>
      <c r="B32" t="s">
        <v>32</v>
      </c>
    </row>
    <row r="33" spans="2:8">
      <c r="B33" t="s">
        <v>33</v>
      </c>
    </row>
    <row r="34" spans="2:8">
      <c r="B34" t="s">
        <v>34</v>
      </c>
    </row>
    <row r="36" spans="2:8">
      <c r="B36" t="s">
        <v>35</v>
      </c>
    </row>
    <row r="37" spans="2:8">
      <c r="B37" t="s">
        <v>39</v>
      </c>
      <c r="D37" s="12">
        <f xml:space="preserve"> (33490 *15)/(810*60)</f>
        <v>10.336419753086419</v>
      </c>
      <c r="E37">
        <v>11</v>
      </c>
      <c r="F37" t="s">
        <v>38</v>
      </c>
      <c r="H37">
        <v>10.34</v>
      </c>
    </row>
    <row r="38" spans="2:8">
      <c r="B38" t="s">
        <v>40</v>
      </c>
      <c r="D38" s="12">
        <f xml:space="preserve"> (33490 *30)/(810*60)</f>
        <v>20.672839506172838</v>
      </c>
      <c r="E38">
        <v>21</v>
      </c>
      <c r="F38" t="s">
        <v>38</v>
      </c>
      <c r="H38">
        <v>20.67</v>
      </c>
    </row>
    <row r="39" spans="2:8">
      <c r="B39" t="s">
        <v>36</v>
      </c>
      <c r="D39" s="12">
        <f xml:space="preserve"> (33490 *15)/(810*60)</f>
        <v>10.336419753086419</v>
      </c>
      <c r="E39">
        <v>11</v>
      </c>
      <c r="F39" t="s">
        <v>38</v>
      </c>
      <c r="H39">
        <v>10.34</v>
      </c>
    </row>
    <row r="40" spans="2:8">
      <c r="D40" t="s">
        <v>37</v>
      </c>
      <c r="E40">
        <v>43</v>
      </c>
      <c r="F40" t="s">
        <v>38</v>
      </c>
      <c r="H40">
        <f>SUM(H37:H39)</f>
        <v>41.35</v>
      </c>
    </row>
  </sheetData>
  <mergeCells count="2">
    <mergeCell ref="B2:F2"/>
    <mergeCell ref="B19:E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2008-11-16T14:25:52Z</dcterms:created>
  <dcterms:modified xsi:type="dcterms:W3CDTF">2008-11-16T15:32:59Z</dcterms:modified>
</cp:coreProperties>
</file>