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 activeTab="1"/>
  </bookViews>
  <sheets>
    <sheet name="Tableau de correspondance" sheetId="3" r:id="rId1"/>
    <sheet name="Simu Margecom" sheetId="4" r:id="rId2"/>
  </sheets>
  <definedNames>
    <definedName name="_xlnm._FilterDatabase" localSheetId="1" hidden="1">'Simu Margecom'!$A$2:$C$27</definedName>
    <definedName name="_xlnm.Print_Area" localSheetId="1">'Simu Margecom'!$A$1:$R$34</definedName>
    <definedName name="_xlnm.Print_Area" localSheetId="0">'Tableau de correspondance'!$A$1:$U$33</definedName>
  </definedNames>
  <calcPr calcId="125725"/>
</workbook>
</file>

<file path=xl/calcChain.xml><?xml version="1.0" encoding="utf-8"?>
<calcChain xmlns="http://schemas.openxmlformats.org/spreadsheetml/2006/main">
  <c r="B202" i="4"/>
  <c r="C202" s="1"/>
  <c r="B201"/>
  <c r="C201" s="1"/>
  <c r="B200"/>
  <c r="C200" s="1"/>
  <c r="B199"/>
  <c r="C199" s="1"/>
  <c r="B198"/>
  <c r="C198" s="1"/>
  <c r="B197"/>
  <c r="C197" s="1"/>
  <c r="B196"/>
  <c r="C196" s="1"/>
  <c r="B195"/>
  <c r="C195" s="1"/>
  <c r="B194"/>
  <c r="C194" s="1"/>
  <c r="B193"/>
  <c r="C193" s="1"/>
  <c r="B192"/>
  <c r="D192" s="1"/>
  <c r="B191"/>
  <c r="C191" s="1"/>
  <c r="B190"/>
  <c r="C190" s="1"/>
  <c r="B189"/>
  <c r="C189" s="1"/>
  <c r="B188"/>
  <c r="C188" s="1"/>
  <c r="B187"/>
  <c r="C187" s="1"/>
  <c r="B186"/>
  <c r="C186" s="1"/>
  <c r="B185"/>
  <c r="C185" s="1"/>
  <c r="B184"/>
  <c r="C184" s="1"/>
  <c r="B183"/>
  <c r="C183" s="1"/>
  <c r="B182"/>
  <c r="C182" s="1"/>
  <c r="B181"/>
  <c r="C181" s="1"/>
  <c r="B180"/>
  <c r="C180" s="1"/>
  <c r="B179"/>
  <c r="C179" s="1"/>
  <c r="B178"/>
  <c r="C178" s="1"/>
  <c r="B177"/>
  <c r="C177" s="1"/>
  <c r="B176"/>
  <c r="C176" s="1"/>
  <c r="B175"/>
  <c r="C175" s="1"/>
  <c r="B174"/>
  <c r="C174" s="1"/>
  <c r="B173"/>
  <c r="C173" s="1"/>
  <c r="B172"/>
  <c r="C172" s="1"/>
  <c r="B171"/>
  <c r="C171" s="1"/>
  <c r="B170"/>
  <c r="C170" s="1"/>
  <c r="B169"/>
  <c r="C169" s="1"/>
  <c r="B168"/>
  <c r="C168" s="1"/>
  <c r="B167"/>
  <c r="C167" s="1"/>
  <c r="B166"/>
  <c r="C166" s="1"/>
  <c r="B165"/>
  <c r="C165" s="1"/>
  <c r="B164"/>
  <c r="C164" s="1"/>
  <c r="B163"/>
  <c r="C163" s="1"/>
  <c r="B162"/>
  <c r="C162" s="1"/>
  <c r="B161"/>
  <c r="C161" s="1"/>
  <c r="B160"/>
  <c r="C160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44"/>
  <c r="C144" s="1"/>
  <c r="B143"/>
  <c r="C143" s="1"/>
  <c r="B142"/>
  <c r="C142" s="1"/>
  <c r="B141"/>
  <c r="C141" s="1"/>
  <c r="B140"/>
  <c r="C140" s="1"/>
  <c r="B139"/>
  <c r="C139" s="1"/>
  <c r="B138"/>
  <c r="C138" s="1"/>
  <c r="B137"/>
  <c r="C137" s="1"/>
  <c r="B136"/>
  <c r="C136" s="1"/>
  <c r="B135"/>
  <c r="C135" s="1"/>
  <c r="B134"/>
  <c r="C134" s="1"/>
  <c r="B133"/>
  <c r="C133" s="1"/>
  <c r="B132"/>
  <c r="C132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3"/>
  <c r="C123" s="1"/>
  <c r="B122"/>
  <c r="C122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C108" s="1"/>
  <c r="B107"/>
  <c r="C107" s="1"/>
  <c r="B106"/>
  <c r="C106" s="1"/>
  <c r="B105"/>
  <c r="C105" s="1"/>
  <c r="B104"/>
  <c r="C104" s="1"/>
  <c r="B103"/>
  <c r="C103" s="1"/>
  <c r="B102"/>
  <c r="C102" s="1"/>
  <c r="B101"/>
  <c r="C101" s="1"/>
  <c r="B100"/>
  <c r="C100" s="1"/>
  <c r="B99"/>
  <c r="C99" s="1"/>
  <c r="B98"/>
  <c r="C98" s="1"/>
  <c r="B97"/>
  <c r="C97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5"/>
  <c r="C85" s="1"/>
  <c r="B84"/>
  <c r="C84" s="1"/>
  <c r="B83"/>
  <c r="C83" s="1"/>
  <c r="B82"/>
  <c r="C82" s="1"/>
  <c r="B81"/>
  <c r="C81" s="1"/>
  <c r="B80"/>
  <c r="D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4"/>
  <c r="D64" s="1"/>
  <c r="B63"/>
  <c r="C63" s="1"/>
  <c r="B62"/>
  <c r="C62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B32"/>
  <c r="C32" s="1"/>
  <c r="B31"/>
  <c r="C31" s="1"/>
  <c r="B30"/>
  <c r="C30" s="1"/>
  <c r="B29"/>
  <c r="C29" s="1"/>
  <c r="B28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B12"/>
  <c r="C12" s="1"/>
  <c r="B11"/>
  <c r="C11" s="1"/>
  <c r="B10"/>
  <c r="C10" s="1"/>
  <c r="B9"/>
  <c r="C9" s="1"/>
  <c r="B8"/>
  <c r="C8" s="1"/>
  <c r="B7"/>
  <c r="C7" s="1"/>
  <c r="B6"/>
  <c r="C6" s="1"/>
  <c r="B5"/>
  <c r="C5" s="1"/>
  <c r="B4"/>
  <c r="C4" s="1"/>
  <c r="B3"/>
  <c r="C3" s="1"/>
  <c r="D36" l="1"/>
  <c r="E36" s="1"/>
  <c r="C64"/>
  <c r="E64" s="1"/>
  <c r="D172"/>
  <c r="E172" s="1"/>
  <c r="D140"/>
  <c r="E140" s="1"/>
  <c r="D108"/>
  <c r="E108" s="1"/>
  <c r="D76"/>
  <c r="E76" s="1"/>
  <c r="D44"/>
  <c r="D180"/>
  <c r="E180" s="1"/>
  <c r="D148"/>
  <c r="E148" s="1"/>
  <c r="D116"/>
  <c r="E116" s="1"/>
  <c r="D84"/>
  <c r="E84" s="1"/>
  <c r="D52"/>
  <c r="D20"/>
  <c r="E20" s="1"/>
  <c r="D196"/>
  <c r="E196" s="1"/>
  <c r="D164"/>
  <c r="E164" s="1"/>
  <c r="D132"/>
  <c r="E132" s="1"/>
  <c r="D100"/>
  <c r="E100" s="1"/>
  <c r="D68"/>
  <c r="E68" s="1"/>
  <c r="D4"/>
  <c r="E4" s="1"/>
  <c r="D12"/>
  <c r="E12" s="1"/>
  <c r="D188"/>
  <c r="E188" s="1"/>
  <c r="D156"/>
  <c r="E156" s="1"/>
  <c r="D124"/>
  <c r="E124" s="1"/>
  <c r="D92"/>
  <c r="E92" s="1"/>
  <c r="D60"/>
  <c r="E60" s="1"/>
  <c r="D28"/>
  <c r="E28" s="1"/>
  <c r="C80"/>
  <c r="E80" s="1"/>
  <c r="D197"/>
  <c r="E197" s="1"/>
  <c r="D181"/>
  <c r="E181" s="1"/>
  <c r="D165"/>
  <c r="E165" s="1"/>
  <c r="D149"/>
  <c r="E149" s="1"/>
  <c r="D133"/>
  <c r="E133" s="1"/>
  <c r="D117"/>
  <c r="E117" s="1"/>
  <c r="D101"/>
  <c r="E101" s="1"/>
  <c r="D77"/>
  <c r="E77" s="1"/>
  <c r="D5"/>
  <c r="C192"/>
  <c r="E192" s="1"/>
  <c r="D200"/>
  <c r="E200" s="1"/>
  <c r="D184"/>
  <c r="E184" s="1"/>
  <c r="D176"/>
  <c r="E176" s="1"/>
  <c r="D168"/>
  <c r="E168" s="1"/>
  <c r="D160"/>
  <c r="E160" s="1"/>
  <c r="D152"/>
  <c r="E152" s="1"/>
  <c r="D144"/>
  <c r="E144" s="1"/>
  <c r="D136"/>
  <c r="E136" s="1"/>
  <c r="D128"/>
  <c r="E128" s="1"/>
  <c r="D120"/>
  <c r="E120" s="1"/>
  <c r="D112"/>
  <c r="E112" s="1"/>
  <c r="D104"/>
  <c r="E104" s="1"/>
  <c r="D96"/>
  <c r="E96" s="1"/>
  <c r="D88"/>
  <c r="E88" s="1"/>
  <c r="D72"/>
  <c r="D56"/>
  <c r="E56" s="1"/>
  <c r="D48"/>
  <c r="E48" s="1"/>
  <c r="D40"/>
  <c r="E40" s="1"/>
  <c r="D32"/>
  <c r="E32" s="1"/>
  <c r="D24"/>
  <c r="E24" s="1"/>
  <c r="D16"/>
  <c r="D8"/>
  <c r="D189"/>
  <c r="E189" s="1"/>
  <c r="D173"/>
  <c r="E173" s="1"/>
  <c r="D157"/>
  <c r="E157" s="1"/>
  <c r="D141"/>
  <c r="E141" s="1"/>
  <c r="D125"/>
  <c r="E125" s="1"/>
  <c r="D109"/>
  <c r="E109" s="1"/>
  <c r="D93"/>
  <c r="E93" s="1"/>
  <c r="D85"/>
  <c r="E85" s="1"/>
  <c r="D69"/>
  <c r="E69" s="1"/>
  <c r="D61"/>
  <c r="E61" s="1"/>
  <c r="D53"/>
  <c r="E53" s="1"/>
  <c r="D45"/>
  <c r="E45" s="1"/>
  <c r="D37"/>
  <c r="D29"/>
  <c r="D21"/>
  <c r="D13"/>
  <c r="E13" s="1"/>
  <c r="D201"/>
  <c r="E201" s="1"/>
  <c r="D193"/>
  <c r="E193" s="1"/>
  <c r="D185"/>
  <c r="E185" s="1"/>
  <c r="D177"/>
  <c r="E177" s="1"/>
  <c r="D169"/>
  <c r="E169" s="1"/>
  <c r="D161"/>
  <c r="E161" s="1"/>
  <c r="D153"/>
  <c r="E153" s="1"/>
  <c r="D145"/>
  <c r="E145" s="1"/>
  <c r="D137"/>
  <c r="E137" s="1"/>
  <c r="D129"/>
  <c r="E129" s="1"/>
  <c r="D121"/>
  <c r="E121" s="1"/>
  <c r="D113"/>
  <c r="E113" s="1"/>
  <c r="D105"/>
  <c r="E105" s="1"/>
  <c r="D97"/>
  <c r="E97" s="1"/>
  <c r="D89"/>
  <c r="E89" s="1"/>
  <c r="D81"/>
  <c r="E81" s="1"/>
  <c r="D73"/>
  <c r="E73" s="1"/>
  <c r="D65"/>
  <c r="D57"/>
  <c r="E57" s="1"/>
  <c r="D49"/>
  <c r="E49" s="1"/>
  <c r="D41"/>
  <c r="D33"/>
  <c r="D25"/>
  <c r="D17"/>
  <c r="E17" s="1"/>
  <c r="D9"/>
  <c r="E9" s="1"/>
  <c r="D202"/>
  <c r="E202" s="1"/>
  <c r="D198"/>
  <c r="E198" s="1"/>
  <c r="D194"/>
  <c r="E194" s="1"/>
  <c r="D190"/>
  <c r="E190" s="1"/>
  <c r="D186"/>
  <c r="E186" s="1"/>
  <c r="D182"/>
  <c r="E182" s="1"/>
  <c r="D178"/>
  <c r="E178" s="1"/>
  <c r="D174"/>
  <c r="E174" s="1"/>
  <c r="D170"/>
  <c r="E170" s="1"/>
  <c r="D166"/>
  <c r="E166" s="1"/>
  <c r="D162"/>
  <c r="E162" s="1"/>
  <c r="D158"/>
  <c r="E158" s="1"/>
  <c r="D154"/>
  <c r="E154" s="1"/>
  <c r="D150"/>
  <c r="E150" s="1"/>
  <c r="D146"/>
  <c r="E146" s="1"/>
  <c r="D142"/>
  <c r="E142" s="1"/>
  <c r="D138"/>
  <c r="E138" s="1"/>
  <c r="D134"/>
  <c r="E134" s="1"/>
  <c r="D130"/>
  <c r="E130" s="1"/>
  <c r="D126"/>
  <c r="E126" s="1"/>
  <c r="D122"/>
  <c r="E122" s="1"/>
  <c r="D118"/>
  <c r="E118" s="1"/>
  <c r="D114"/>
  <c r="E114" s="1"/>
  <c r="D110"/>
  <c r="E110" s="1"/>
  <c r="D106"/>
  <c r="E106" s="1"/>
  <c r="D102"/>
  <c r="E102" s="1"/>
  <c r="D98"/>
  <c r="E98" s="1"/>
  <c r="D94"/>
  <c r="E94" s="1"/>
  <c r="D90"/>
  <c r="E90" s="1"/>
  <c r="D86"/>
  <c r="E86" s="1"/>
  <c r="D82"/>
  <c r="E82" s="1"/>
  <c r="D78"/>
  <c r="E78" s="1"/>
  <c r="D74"/>
  <c r="E74" s="1"/>
  <c r="D70"/>
  <c r="D66"/>
  <c r="E66" s="1"/>
  <c r="D62"/>
  <c r="E62" s="1"/>
  <c r="D58"/>
  <c r="E58" s="1"/>
  <c r="D54"/>
  <c r="E54" s="1"/>
  <c r="D50"/>
  <c r="E50" s="1"/>
  <c r="D46"/>
  <c r="E46" s="1"/>
  <c r="D42"/>
  <c r="E42" s="1"/>
  <c r="D38"/>
  <c r="E38" s="1"/>
  <c r="D34"/>
  <c r="E34" s="1"/>
  <c r="D30"/>
  <c r="E30" s="1"/>
  <c r="D26"/>
  <c r="E26" s="1"/>
  <c r="D22"/>
  <c r="E22" s="1"/>
  <c r="D18"/>
  <c r="E18" s="1"/>
  <c r="D14"/>
  <c r="D10"/>
  <c r="E10" s="1"/>
  <c r="D6"/>
  <c r="E6" s="1"/>
  <c r="D199"/>
  <c r="E199" s="1"/>
  <c r="D195"/>
  <c r="E195" s="1"/>
  <c r="D191"/>
  <c r="E191" s="1"/>
  <c r="D187"/>
  <c r="E187" s="1"/>
  <c r="D183"/>
  <c r="E183" s="1"/>
  <c r="D179"/>
  <c r="E179" s="1"/>
  <c r="D175"/>
  <c r="E175" s="1"/>
  <c r="D171"/>
  <c r="E171" s="1"/>
  <c r="D167"/>
  <c r="E167" s="1"/>
  <c r="D163"/>
  <c r="E163" s="1"/>
  <c r="D159"/>
  <c r="E159" s="1"/>
  <c r="D155"/>
  <c r="E155" s="1"/>
  <c r="D151"/>
  <c r="E151" s="1"/>
  <c r="D147"/>
  <c r="E147" s="1"/>
  <c r="D143"/>
  <c r="E143" s="1"/>
  <c r="D139"/>
  <c r="E139" s="1"/>
  <c r="D135"/>
  <c r="E135" s="1"/>
  <c r="D131"/>
  <c r="E131" s="1"/>
  <c r="D127"/>
  <c r="E127" s="1"/>
  <c r="D123"/>
  <c r="E123" s="1"/>
  <c r="D119"/>
  <c r="E119" s="1"/>
  <c r="D115"/>
  <c r="E115" s="1"/>
  <c r="D111"/>
  <c r="E111" s="1"/>
  <c r="D107"/>
  <c r="E107" s="1"/>
  <c r="D103"/>
  <c r="E103" s="1"/>
  <c r="D99"/>
  <c r="E99" s="1"/>
  <c r="D95"/>
  <c r="E95" s="1"/>
  <c r="D91"/>
  <c r="E91" s="1"/>
  <c r="D87"/>
  <c r="E87" s="1"/>
  <c r="D83"/>
  <c r="E83" s="1"/>
  <c r="D79"/>
  <c r="E79" s="1"/>
  <c r="D75"/>
  <c r="E75" s="1"/>
  <c r="D71"/>
  <c r="E71" s="1"/>
  <c r="D67"/>
  <c r="D63"/>
  <c r="E63" s="1"/>
  <c r="D59"/>
  <c r="E59" s="1"/>
  <c r="D55"/>
  <c r="E55" s="1"/>
  <c r="D51"/>
  <c r="E51" s="1"/>
  <c r="D47"/>
  <c r="E47" s="1"/>
  <c r="D43"/>
  <c r="E43" s="1"/>
  <c r="D39"/>
  <c r="D35"/>
  <c r="D31"/>
  <c r="D27"/>
  <c r="D23"/>
  <c r="D19"/>
  <c r="E19" s="1"/>
  <c r="D15"/>
  <c r="E15" s="1"/>
  <c r="D11"/>
  <c r="E11" s="1"/>
  <c r="D7"/>
  <c r="E7" s="1"/>
  <c r="D3"/>
  <c r="E52"/>
  <c r="E67" l="1"/>
  <c r="E41"/>
  <c r="E37"/>
  <c r="E33"/>
  <c r="E29"/>
  <c r="E25"/>
  <c r="E65"/>
  <c r="E39"/>
  <c r="E35"/>
  <c r="E31"/>
  <c r="E27"/>
  <c r="E23"/>
  <c r="O3"/>
  <c r="M3"/>
  <c r="P3"/>
  <c r="L3"/>
  <c r="Q3"/>
  <c r="N3"/>
  <c r="E3"/>
  <c r="E21"/>
  <c r="E5"/>
  <c r="E72"/>
  <c r="E70"/>
  <c r="E44"/>
  <c r="E16"/>
  <c r="E14"/>
  <c r="E8"/>
  <c r="Q13" l="1"/>
  <c r="P13"/>
  <c r="L13"/>
  <c r="O13"/>
  <c r="N13"/>
  <c r="M13"/>
  <c r="I3"/>
  <c r="G3"/>
  <c r="F3"/>
  <c r="H3"/>
  <c r="J3"/>
  <c r="K3"/>
  <c r="K13" l="1"/>
  <c r="F13"/>
  <c r="G13"/>
  <c r="J13"/>
  <c r="I13"/>
  <c r="H13"/>
</calcChain>
</file>

<file path=xl/sharedStrings.xml><?xml version="1.0" encoding="utf-8"?>
<sst xmlns="http://schemas.openxmlformats.org/spreadsheetml/2006/main" count="38" uniqueCount="36">
  <si>
    <t>Moyenne</t>
  </si>
  <si>
    <t>Demande xi</t>
  </si>
  <si>
    <t>Probabilité cumulée en %</t>
  </si>
  <si>
    <t>i ou j</t>
  </si>
  <si>
    <t>Marge yj</t>
  </si>
  <si>
    <t>Pr en %</t>
  </si>
  <si>
    <t>Marge unitaire yj</t>
  </si>
  <si>
    <t>Marge totale xiyj</t>
  </si>
  <si>
    <t>Seuils de demande</t>
  </si>
  <si>
    <t>% de chances</t>
  </si>
  <si>
    <t>&lt;3900</t>
  </si>
  <si>
    <t>&lt;4100</t>
  </si>
  <si>
    <t>&lt;4400</t>
  </si>
  <si>
    <t>&lt;4800</t>
  </si>
  <si>
    <t>&lt;5100</t>
  </si>
  <si>
    <t>&lt;5200</t>
  </si>
  <si>
    <t>&lt;14</t>
  </si>
  <si>
    <t>&lt;16</t>
  </si>
  <si>
    <t>&lt;18,50</t>
  </si>
  <si>
    <t>&lt;20</t>
  </si>
  <si>
    <t>&lt;21</t>
  </si>
  <si>
    <t>Espoir de demande annuelle xi en quantité</t>
  </si>
  <si>
    <t>Espoir de marge unitaire yj en €</t>
  </si>
  <si>
    <t>% de chances Demande &gt; à</t>
  </si>
  <si>
    <t>% de chances Marge totale &gt; à</t>
  </si>
  <si>
    <t>SIMU N°1</t>
  </si>
  <si>
    <t>SIMU N°2</t>
  </si>
  <si>
    <t>SIMU N°3</t>
  </si>
  <si>
    <t>SIMU N°4</t>
  </si>
  <si>
    <t>SIMU N°5</t>
  </si>
  <si>
    <t>SIMU N°6</t>
  </si>
  <si>
    <t>SIMU N°7</t>
  </si>
  <si>
    <t>SIMU N°8</t>
  </si>
  <si>
    <t>SIMU N°9</t>
  </si>
  <si>
    <t>SIMU N°10</t>
  </si>
  <si>
    <t>Seuil de marge unitaire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</si>
</sst>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9" xfId="0" applyBorder="1"/>
    <xf numFmtId="1" fontId="0" fillId="0" borderId="5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5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0" fontId="0" fillId="0" borderId="11" xfId="0" applyNumberFormat="1" applyBorder="1" applyAlignment="1">
      <alignment horizontal="center"/>
    </xf>
    <xf numFmtId="10" fontId="2" fillId="0" borderId="0" xfId="0" applyNumberFormat="1" applyFont="1"/>
    <xf numFmtId="0" fontId="2" fillId="0" borderId="0" xfId="0" applyFont="1"/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369512499779201"/>
          <c:y val="8.8028169014084529E-2"/>
          <c:w val="0.80103561307840043"/>
          <c:h val="0.7429577464788734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'Tableau de correspondance'!$E$13:$E$18</c:f>
              <c:numCache>
                <c:formatCode>General</c:formatCode>
                <c:ptCount val="6"/>
                <c:pt idx="0">
                  <c:v>3900</c:v>
                </c:pt>
                <c:pt idx="1">
                  <c:v>4100</c:v>
                </c:pt>
                <c:pt idx="2">
                  <c:v>4400</c:v>
                </c:pt>
                <c:pt idx="3">
                  <c:v>4800</c:v>
                </c:pt>
                <c:pt idx="4">
                  <c:v>5100</c:v>
                </c:pt>
                <c:pt idx="5">
                  <c:v>5200</c:v>
                </c:pt>
              </c:numCache>
            </c:numRef>
          </c:xVal>
          <c:yVal>
            <c:numRef>
              <c:f>'Tableau de correspondance'!$F$13:$F$18</c:f>
              <c:numCache>
                <c:formatCode>0%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yVal>
        </c:ser>
        <c:axId val="85994112"/>
        <c:axId val="87766528"/>
      </c:scatterChart>
      <c:valAx>
        <c:axId val="85994112"/>
        <c:scaling>
          <c:orientation val="minMax"/>
          <c:max val="5500"/>
          <c:min val="3500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7766528"/>
        <c:crosses val="autoZero"/>
        <c:crossBetween val="midCat"/>
        <c:minorUnit val="100"/>
      </c:valAx>
      <c:valAx>
        <c:axId val="87766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59941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3838120104438642"/>
          <c:y val="8.7719598819897271E-2"/>
          <c:w val="0.80417754569190592"/>
          <c:h val="0.7684236856623001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'Tableau de correspondance'!$G$13:$G$17</c:f>
              <c:numCache>
                <c:formatCode>General</c:formatCode>
                <c:ptCount val="5"/>
                <c:pt idx="0">
                  <c:v>14</c:v>
                </c:pt>
                <c:pt idx="1">
                  <c:v>16</c:v>
                </c:pt>
                <c:pt idx="2">
                  <c:v>18.5</c:v>
                </c:pt>
                <c:pt idx="3">
                  <c:v>20</c:v>
                </c:pt>
                <c:pt idx="4">
                  <c:v>21</c:v>
                </c:pt>
              </c:numCache>
            </c:numRef>
          </c:xVal>
          <c:yVal>
            <c:numRef>
              <c:f>'Tableau de correspondance'!$H$13:$H$17</c:f>
              <c:numCache>
                <c:formatCode>0%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yVal>
        </c:ser>
        <c:axId val="51151232"/>
        <c:axId val="51153152"/>
      </c:scatterChart>
      <c:valAx>
        <c:axId val="51151232"/>
        <c:scaling>
          <c:orientation val="minMax"/>
          <c:min val="12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153152"/>
        <c:crosses val="autoZero"/>
        <c:crossBetween val="midCat"/>
      </c:valAx>
      <c:valAx>
        <c:axId val="51153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151232"/>
        <c:crossesAt val="12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% chance marge totale &gt; à</a:t>
            </a:r>
          </a:p>
        </c:rich>
      </c:tx>
      <c:layout>
        <c:manualLayout>
          <c:xMode val="edge"/>
          <c:yMode val="edge"/>
          <c:x val="0.263843990185266"/>
          <c:y val="3.41614906832298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860012564912077E-2"/>
          <c:y val="0.18323009151496317"/>
          <c:w val="0.68078284173777492"/>
          <c:h val="0.5807462222592898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1161741944574872E-2"/>
                  <c:y val="-4.12112344823556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cat>
            <c:numRef>
              <c:f>'Simu Margecom'!$F$2:$K$2</c:f>
              <c:numCache>
                <c:formatCode>General</c:formatCode>
                <c:ptCount val="6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  <c:pt idx="3">
                  <c:v>80000</c:v>
                </c:pt>
                <c:pt idx="4">
                  <c:v>90000</c:v>
                </c:pt>
                <c:pt idx="5">
                  <c:v>100000</c:v>
                </c:pt>
              </c:numCache>
            </c:numRef>
          </c:cat>
          <c:val>
            <c:numRef>
              <c:f>'Simu Margecom'!$F$13:$K$13</c:f>
              <c:numCache>
                <c:formatCode>0.00%</c:formatCode>
                <c:ptCount val="6"/>
                <c:pt idx="0">
                  <c:v>1</c:v>
                </c:pt>
                <c:pt idx="1">
                  <c:v>0.87949999999999995</c:v>
                </c:pt>
                <c:pt idx="2">
                  <c:v>0.73899999999999988</c:v>
                </c:pt>
                <c:pt idx="3">
                  <c:v>0.56600000000000006</c:v>
                </c:pt>
                <c:pt idx="4">
                  <c:v>0.42649999999999999</c:v>
                </c:pt>
                <c:pt idx="5">
                  <c:v>0.26099999999999995</c:v>
                </c:pt>
              </c:numCache>
            </c:numRef>
          </c:val>
        </c:ser>
        <c:marker val="1"/>
        <c:axId val="51869568"/>
        <c:axId val="51879936"/>
      </c:lineChart>
      <c:catAx>
        <c:axId val="51869568"/>
        <c:scaling>
          <c:orientation val="maxMin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Marge totale</a:t>
                </a:r>
              </a:p>
            </c:rich>
          </c:tx>
          <c:layout>
            <c:manualLayout>
              <c:xMode val="edge"/>
              <c:yMode val="edge"/>
              <c:x val="0.27035864816572192"/>
              <c:y val="0.88820006194877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879936"/>
        <c:crosses val="autoZero"/>
        <c:auto val="1"/>
        <c:lblAlgn val="ctr"/>
        <c:lblOffset val="100"/>
        <c:tickLblSkip val="1"/>
        <c:tickMarkSkip val="1"/>
      </c:catAx>
      <c:valAx>
        <c:axId val="51879936"/>
        <c:scaling>
          <c:orientation val="minMax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 de chances</a:t>
                </a:r>
              </a:p>
            </c:rich>
          </c:tx>
          <c:layout>
            <c:manualLayout>
              <c:xMode val="edge"/>
              <c:yMode val="edge"/>
              <c:x val="0.882737524258979"/>
              <c:y val="0.350932329111035"/>
            </c:manualLayout>
          </c:layout>
          <c:spPr>
            <a:noFill/>
            <a:ln w="25400">
              <a:noFill/>
            </a:ln>
          </c:spPr>
        </c:title>
        <c:numFmt formatCode="0.0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86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% chance Demande &gt; à</a:t>
            </a:r>
          </a:p>
        </c:rich>
      </c:tx>
      <c:layout>
        <c:manualLayout>
          <c:xMode val="edge"/>
          <c:yMode val="edge"/>
          <c:x val="0.33333436261643773"/>
          <c:y val="3.40557275541795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607905713547139"/>
          <c:y val="0.15479876160990716"/>
          <c:w val="0.7581723542571559"/>
          <c:h val="0.6842105263157896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 val="-5.7052867865563231E-3"/>
                  <c:y val="-7.01855147363545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cat>
            <c:numRef>
              <c:f>'Simu Margecom'!$L$2:$Q$2</c:f>
              <c:numCache>
                <c:formatCode>General</c:formatCode>
                <c:ptCount val="6"/>
                <c:pt idx="0">
                  <c:v>3750</c:v>
                </c:pt>
                <c:pt idx="1">
                  <c:v>4000</c:v>
                </c:pt>
                <c:pt idx="2">
                  <c:v>4250</c:v>
                </c:pt>
                <c:pt idx="3">
                  <c:v>4500</c:v>
                </c:pt>
                <c:pt idx="4">
                  <c:v>4750</c:v>
                </c:pt>
                <c:pt idx="5">
                  <c:v>5000</c:v>
                </c:pt>
              </c:numCache>
            </c:numRef>
          </c:cat>
          <c:val>
            <c:numRef>
              <c:f>'Simu Margecom'!$L$13:$Q$13</c:f>
              <c:numCache>
                <c:formatCode>0.00%</c:formatCode>
                <c:ptCount val="6"/>
                <c:pt idx="0">
                  <c:v>1</c:v>
                </c:pt>
                <c:pt idx="1">
                  <c:v>0.89750000000000019</c:v>
                </c:pt>
                <c:pt idx="2">
                  <c:v>0.70350000000000001</c:v>
                </c:pt>
                <c:pt idx="3">
                  <c:v>0.55449999999999999</c:v>
                </c:pt>
                <c:pt idx="4">
                  <c:v>0.42249999999999999</c:v>
                </c:pt>
                <c:pt idx="5">
                  <c:v>0.28649999999999998</c:v>
                </c:pt>
              </c:numCache>
            </c:numRef>
          </c:val>
        </c:ser>
        <c:marker val="1"/>
        <c:axId val="51858816"/>
        <c:axId val="86038016"/>
      </c:lineChart>
      <c:catAx>
        <c:axId val="51858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Demande</a:t>
                </a:r>
              </a:p>
            </c:rich>
          </c:tx>
          <c:layout>
            <c:manualLayout>
              <c:xMode val="edge"/>
              <c:yMode val="edge"/>
              <c:x val="0.50653766318425875"/>
              <c:y val="0.907120743034055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6038016"/>
        <c:crosses val="autoZero"/>
        <c:auto val="1"/>
        <c:lblAlgn val="ctr"/>
        <c:lblOffset val="100"/>
        <c:tickLblSkip val="1"/>
        <c:tickMarkSkip val="1"/>
      </c:catAx>
      <c:valAx>
        <c:axId val="86038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 de chances</a:t>
                </a:r>
              </a:p>
            </c:rich>
          </c:tx>
          <c:layout>
            <c:manualLayout>
              <c:xMode val="edge"/>
              <c:yMode val="edge"/>
              <c:x val="5.2287581699346421E-2"/>
              <c:y val="0.40557275541795673"/>
            </c:manualLayout>
          </c:layout>
          <c:spPr>
            <a:noFill/>
            <a:ln w="25400">
              <a:noFill/>
            </a:ln>
          </c:spPr>
        </c:title>
        <c:numFmt formatCode="0.0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858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161925</xdr:rowOff>
    </xdr:from>
    <xdr:to>
      <xdr:col>16</xdr:col>
      <xdr:colOff>552450</xdr:colOff>
      <xdr:row>14</xdr:row>
      <xdr:rowOff>123825</xdr:rowOff>
    </xdr:to>
    <xdr:graphicFrame macro="">
      <xdr:nvGraphicFramePr>
        <xdr:cNvPr id="30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104775</xdr:colOff>
      <xdr:row>1</xdr:row>
      <xdr:rowOff>190500</xdr:rowOff>
    </xdr:from>
    <xdr:to>
      <xdr:col>21</xdr:col>
      <xdr:colOff>704850</xdr:colOff>
      <xdr:row>15</xdr:row>
      <xdr:rowOff>152400</xdr:rowOff>
    </xdr:to>
    <xdr:graphicFrame macro="">
      <xdr:nvGraphicFramePr>
        <xdr:cNvPr id="30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13</xdr:row>
      <xdr:rowOff>57150</xdr:rowOff>
    </xdr:from>
    <xdr:to>
      <xdr:col>10</xdr:col>
      <xdr:colOff>476250</xdr:colOff>
      <xdr:row>32</xdr:row>
      <xdr:rowOff>47625</xdr:rowOff>
    </xdr:to>
    <xdr:graphicFrame macro="">
      <xdr:nvGraphicFramePr>
        <xdr:cNvPr id="205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21</xdr:row>
      <xdr:rowOff>57150</xdr:rowOff>
    </xdr:from>
    <xdr:to>
      <xdr:col>7</xdr:col>
      <xdr:colOff>323850</xdr:colOff>
      <xdr:row>27</xdr:row>
      <xdr:rowOff>133350</xdr:rowOff>
    </xdr:to>
    <xdr:sp macro="" textlink="">
      <xdr:nvSpPr>
        <xdr:cNvPr id="2060" name="Line 6"/>
        <xdr:cNvSpPr>
          <a:spLocks noChangeShapeType="1"/>
        </xdr:cNvSpPr>
      </xdr:nvSpPr>
      <xdr:spPr bwMode="auto">
        <a:xfrm flipV="1">
          <a:off x="3905250" y="3800475"/>
          <a:ext cx="0" cy="10477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114300</xdr:colOff>
      <xdr:row>13</xdr:row>
      <xdr:rowOff>57150</xdr:rowOff>
    </xdr:from>
    <xdr:to>
      <xdr:col>17</xdr:col>
      <xdr:colOff>47625</xdr:colOff>
      <xdr:row>32</xdr:row>
      <xdr:rowOff>57150</xdr:rowOff>
    </xdr:to>
    <xdr:graphicFrame macro="">
      <xdr:nvGraphicFramePr>
        <xdr:cNvPr id="206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topLeftCell="A69" workbookViewId="0">
      <selection activeCell="A4" sqref="A4"/>
    </sheetView>
  </sheetViews>
  <sheetFormatPr baseColWidth="10" defaultRowHeight="12.75"/>
  <cols>
    <col min="1" max="1" width="11.85546875" customWidth="1"/>
    <col min="2" max="2" width="10.7109375" customWidth="1"/>
    <col min="3" max="3" width="7.85546875" customWidth="1"/>
    <col min="4" max="4" width="9.85546875" customWidth="1"/>
    <col min="5" max="5" width="8.85546875" bestFit="1" customWidth="1"/>
    <col min="6" max="6" width="6.140625" bestFit="1" customWidth="1"/>
    <col min="7" max="7" width="10" customWidth="1"/>
    <col min="8" max="8" width="8.85546875" bestFit="1" customWidth="1"/>
    <col min="9" max="9" width="6.140625" bestFit="1" customWidth="1"/>
    <col min="10" max="10" width="10.140625" customWidth="1"/>
    <col min="11" max="11" width="8.85546875" bestFit="1" customWidth="1"/>
    <col min="12" max="12" width="6.140625" bestFit="1" customWidth="1"/>
    <col min="14" max="14" width="9.140625" customWidth="1"/>
    <col min="15" max="16" width="9.42578125" customWidth="1"/>
  </cols>
  <sheetData>
    <row r="1" spans="1:12" ht="13.5" thickBot="1"/>
    <row r="2" spans="1:12" ht="27.75" customHeight="1" thickBot="1">
      <c r="E2" s="37" t="s">
        <v>21</v>
      </c>
      <c r="F2" s="38"/>
      <c r="G2" s="38" t="s">
        <v>22</v>
      </c>
      <c r="H2" s="39"/>
    </row>
    <row r="3" spans="1:12" ht="46.5" customHeight="1" thickBot="1">
      <c r="A3" s="51" t="s">
        <v>2</v>
      </c>
      <c r="B3" s="51" t="s">
        <v>1</v>
      </c>
      <c r="C3" s="51" t="s">
        <v>4</v>
      </c>
      <c r="D3" s="43"/>
      <c r="E3" s="46" t="s">
        <v>8</v>
      </c>
      <c r="F3" s="10" t="s">
        <v>9</v>
      </c>
      <c r="G3" s="10" t="s">
        <v>35</v>
      </c>
      <c r="H3" s="13" t="s">
        <v>9</v>
      </c>
      <c r="I3" s="43"/>
      <c r="J3" s="43"/>
      <c r="K3" s="43"/>
      <c r="L3" s="43"/>
    </row>
    <row r="4" spans="1:12" ht="13.5" customHeight="1" thickTop="1">
      <c r="A4" s="52">
        <v>0</v>
      </c>
      <c r="B4" s="52">
        <v>3900</v>
      </c>
      <c r="C4" s="52">
        <v>14</v>
      </c>
      <c r="D4" s="43"/>
      <c r="E4" s="50"/>
      <c r="F4" s="10"/>
      <c r="G4" s="10"/>
      <c r="H4" s="13"/>
      <c r="I4" s="43"/>
      <c r="J4" s="43"/>
      <c r="K4" s="43"/>
      <c r="L4" s="43"/>
    </row>
    <row r="5" spans="1:12">
      <c r="A5" s="6">
        <v>1</v>
      </c>
      <c r="B5" s="6">
        <v>3910</v>
      </c>
      <c r="C5" s="4">
        <v>14.08</v>
      </c>
      <c r="E5" s="45" t="s">
        <v>10</v>
      </c>
      <c r="F5" s="11">
        <v>0</v>
      </c>
      <c r="G5" s="3" t="s">
        <v>16</v>
      </c>
      <c r="H5" s="14">
        <v>0</v>
      </c>
    </row>
    <row r="6" spans="1:12">
      <c r="A6" s="6">
        <v>2</v>
      </c>
      <c r="B6" s="6">
        <v>3920</v>
      </c>
      <c r="C6" s="4">
        <v>14.16</v>
      </c>
      <c r="E6" s="8" t="s">
        <v>11</v>
      </c>
      <c r="F6" s="11">
        <v>0.2</v>
      </c>
      <c r="G6" s="3" t="s">
        <v>17</v>
      </c>
      <c r="H6" s="14">
        <v>0.25</v>
      </c>
    </row>
    <row r="7" spans="1:12">
      <c r="A7" s="6">
        <v>3</v>
      </c>
      <c r="B7" s="6">
        <v>3930</v>
      </c>
      <c r="C7" s="4">
        <v>14.24</v>
      </c>
      <c r="E7" s="8" t="s">
        <v>12</v>
      </c>
      <c r="F7" s="11">
        <v>0.4</v>
      </c>
      <c r="G7" s="3" t="s">
        <v>18</v>
      </c>
      <c r="H7" s="14">
        <v>0.5</v>
      </c>
    </row>
    <row r="8" spans="1:12">
      <c r="A8" s="6">
        <v>4</v>
      </c>
      <c r="B8" s="6">
        <v>3940</v>
      </c>
      <c r="C8" s="4">
        <v>14.32</v>
      </c>
      <c r="E8" s="8" t="s">
        <v>13</v>
      </c>
      <c r="F8" s="11">
        <v>0.6</v>
      </c>
      <c r="G8" s="3" t="s">
        <v>19</v>
      </c>
      <c r="H8" s="14">
        <v>0.75</v>
      </c>
    </row>
    <row r="9" spans="1:12">
      <c r="A9" s="6">
        <v>5</v>
      </c>
      <c r="B9" s="6">
        <v>3950</v>
      </c>
      <c r="C9" s="4">
        <v>14.4</v>
      </c>
      <c r="E9" s="8" t="s">
        <v>14</v>
      </c>
      <c r="F9" s="11">
        <v>0.8</v>
      </c>
      <c r="G9" s="3" t="s">
        <v>20</v>
      </c>
      <c r="H9" s="14">
        <v>1</v>
      </c>
    </row>
    <row r="10" spans="1:12" ht="13.5" thickBot="1">
      <c r="A10" s="6">
        <v>6</v>
      </c>
      <c r="B10" s="6">
        <v>3960</v>
      </c>
      <c r="C10" s="4">
        <v>14.48</v>
      </c>
      <c r="E10" s="15" t="s">
        <v>15</v>
      </c>
      <c r="F10" s="16">
        <v>1</v>
      </c>
      <c r="G10" s="5"/>
      <c r="H10" s="17"/>
    </row>
    <row r="11" spans="1:12">
      <c r="A11" s="6">
        <v>7</v>
      </c>
      <c r="B11" s="6">
        <v>3970</v>
      </c>
      <c r="C11" s="4">
        <v>14.56</v>
      </c>
    </row>
    <row r="12" spans="1:12" ht="13.5" thickBot="1">
      <c r="A12" s="6">
        <v>8</v>
      </c>
      <c r="B12" s="6">
        <v>3980</v>
      </c>
      <c r="C12" s="4">
        <v>14.64</v>
      </c>
    </row>
    <row r="13" spans="1:12">
      <c r="A13" s="6">
        <v>9</v>
      </c>
      <c r="B13" s="6">
        <v>3990</v>
      </c>
      <c r="C13" s="4">
        <v>14.72</v>
      </c>
      <c r="E13" s="47">
        <v>3900</v>
      </c>
      <c r="F13" s="48">
        <v>0</v>
      </c>
      <c r="G13" s="19">
        <v>14</v>
      </c>
      <c r="H13" s="20">
        <v>0</v>
      </c>
    </row>
    <row r="14" spans="1:12">
      <c r="A14" s="6">
        <v>10</v>
      </c>
      <c r="B14" s="6">
        <v>4000</v>
      </c>
      <c r="C14" s="4">
        <v>14.8</v>
      </c>
      <c r="E14" s="8">
        <v>4100</v>
      </c>
      <c r="F14" s="14">
        <v>0.2</v>
      </c>
      <c r="G14" s="19">
        <v>16</v>
      </c>
      <c r="H14" s="20">
        <v>0.25</v>
      </c>
    </row>
    <row r="15" spans="1:12">
      <c r="A15" s="6">
        <v>11</v>
      </c>
      <c r="B15" s="6">
        <v>4010</v>
      </c>
      <c r="C15" s="4">
        <v>14.88</v>
      </c>
      <c r="E15" s="8">
        <v>4400</v>
      </c>
      <c r="F15" s="14">
        <v>0.4</v>
      </c>
      <c r="G15" s="19">
        <v>18.5</v>
      </c>
      <c r="H15" s="20">
        <v>0.5</v>
      </c>
    </row>
    <row r="16" spans="1:12">
      <c r="A16" s="6">
        <v>12</v>
      </c>
      <c r="B16" s="6">
        <v>4020</v>
      </c>
      <c r="C16" s="4">
        <v>14.96</v>
      </c>
      <c r="E16" s="8">
        <v>4800</v>
      </c>
      <c r="F16" s="14">
        <v>0.6</v>
      </c>
      <c r="G16" s="19">
        <v>20</v>
      </c>
      <c r="H16" s="20">
        <v>0.75</v>
      </c>
    </row>
    <row r="17" spans="1:8">
      <c r="A17" s="6">
        <v>13</v>
      </c>
      <c r="B17" s="6">
        <v>4030</v>
      </c>
      <c r="C17" s="4">
        <v>15.04</v>
      </c>
      <c r="E17" s="8">
        <v>5100</v>
      </c>
      <c r="F17" s="14">
        <v>0.8</v>
      </c>
      <c r="G17" s="19">
        <v>21</v>
      </c>
      <c r="H17" s="20">
        <v>1</v>
      </c>
    </row>
    <row r="18" spans="1:8" ht="13.5" thickBot="1">
      <c r="A18" s="6">
        <v>14</v>
      </c>
      <c r="B18" s="6">
        <v>4040</v>
      </c>
      <c r="C18" s="4">
        <v>15.12</v>
      </c>
      <c r="E18" s="15">
        <v>5200</v>
      </c>
      <c r="F18" s="49">
        <v>1</v>
      </c>
    </row>
    <row r="19" spans="1:8">
      <c r="A19" s="6">
        <v>15</v>
      </c>
      <c r="B19" s="6">
        <v>4050</v>
      </c>
      <c r="C19" s="4">
        <v>15.2</v>
      </c>
    </row>
    <row r="20" spans="1:8">
      <c r="A20" s="6">
        <v>16</v>
      </c>
      <c r="B20" s="6">
        <v>4060</v>
      </c>
      <c r="C20" s="4">
        <v>15.28</v>
      </c>
    </row>
    <row r="21" spans="1:8">
      <c r="A21" s="6">
        <v>17</v>
      </c>
      <c r="B21" s="6">
        <v>4070</v>
      </c>
      <c r="C21" s="4">
        <v>15.36</v>
      </c>
    </row>
    <row r="22" spans="1:8">
      <c r="A22" s="6">
        <v>18</v>
      </c>
      <c r="B22" s="6">
        <v>4080</v>
      </c>
      <c r="C22" s="4">
        <v>15.44</v>
      </c>
    </row>
    <row r="23" spans="1:8">
      <c r="A23" s="6">
        <v>19</v>
      </c>
      <c r="B23" s="6">
        <v>4090</v>
      </c>
      <c r="C23" s="4">
        <v>15.52</v>
      </c>
    </row>
    <row r="24" spans="1:8">
      <c r="A24" s="6">
        <v>20</v>
      </c>
      <c r="B24" s="23">
        <v>4100</v>
      </c>
      <c r="C24" s="4">
        <v>15.6</v>
      </c>
    </row>
    <row r="25" spans="1:8">
      <c r="A25" s="6">
        <v>21</v>
      </c>
      <c r="B25" s="6">
        <v>4115</v>
      </c>
      <c r="C25" s="4">
        <v>15.68</v>
      </c>
    </row>
    <row r="26" spans="1:8">
      <c r="A26" s="6">
        <v>22</v>
      </c>
      <c r="B26" s="6">
        <v>4130</v>
      </c>
      <c r="C26" s="4">
        <v>15.76</v>
      </c>
    </row>
    <row r="27" spans="1:8">
      <c r="A27" s="6">
        <v>23</v>
      </c>
      <c r="B27" s="6">
        <v>4145</v>
      </c>
      <c r="C27" s="4">
        <v>15.84</v>
      </c>
    </row>
    <row r="28" spans="1:8">
      <c r="A28" s="6">
        <v>24</v>
      </c>
      <c r="B28" s="6">
        <v>4160</v>
      </c>
      <c r="C28" s="4">
        <v>15.92</v>
      </c>
    </row>
    <row r="29" spans="1:8">
      <c r="A29" s="6">
        <v>25</v>
      </c>
      <c r="B29" s="6">
        <v>4175</v>
      </c>
      <c r="C29" s="44">
        <v>16</v>
      </c>
    </row>
    <row r="30" spans="1:8">
      <c r="A30" s="6">
        <v>26</v>
      </c>
      <c r="B30" s="6">
        <v>4190</v>
      </c>
      <c r="C30" s="4">
        <v>16.100000000000001</v>
      </c>
      <c r="D30" s="9"/>
      <c r="E30" s="9"/>
      <c r="F30" s="9"/>
      <c r="G30" s="9"/>
      <c r="H30" s="9"/>
    </row>
    <row r="31" spans="1:8">
      <c r="A31" s="6">
        <v>27</v>
      </c>
      <c r="B31" s="6">
        <v>4205</v>
      </c>
      <c r="C31" s="4">
        <v>16.2</v>
      </c>
      <c r="D31" s="9"/>
      <c r="E31" s="9"/>
      <c r="F31" s="9"/>
      <c r="G31" s="9"/>
      <c r="H31" s="9"/>
    </row>
    <row r="32" spans="1:8">
      <c r="A32" s="6">
        <v>28</v>
      </c>
      <c r="B32" s="6">
        <v>4220</v>
      </c>
      <c r="C32" s="4">
        <v>16.3</v>
      </c>
      <c r="D32" s="9"/>
      <c r="E32" s="9"/>
      <c r="F32" s="9"/>
      <c r="G32" s="9"/>
      <c r="H32" s="9"/>
    </row>
    <row r="33" spans="1:8">
      <c r="A33" s="6">
        <v>29</v>
      </c>
      <c r="B33" s="6">
        <v>4235</v>
      </c>
      <c r="C33" s="4">
        <v>16.399999999999999</v>
      </c>
      <c r="D33" s="9"/>
      <c r="E33" s="9"/>
      <c r="F33" s="9"/>
      <c r="G33" s="9"/>
      <c r="H33" s="9"/>
    </row>
    <row r="34" spans="1:8">
      <c r="A34" s="6">
        <v>30</v>
      </c>
      <c r="B34" s="6">
        <v>4250</v>
      </c>
      <c r="C34" s="4">
        <v>16.5</v>
      </c>
      <c r="D34" s="9"/>
      <c r="E34" s="9"/>
      <c r="F34" s="9"/>
      <c r="G34" s="9"/>
      <c r="H34" s="9"/>
    </row>
    <row r="35" spans="1:8">
      <c r="A35" s="6">
        <v>31</v>
      </c>
      <c r="B35" s="6">
        <v>4265</v>
      </c>
      <c r="C35" s="4">
        <v>16.600000000000001</v>
      </c>
      <c r="D35" s="9"/>
      <c r="E35" s="9"/>
      <c r="F35" s="9"/>
      <c r="G35" s="9"/>
      <c r="H35" s="9"/>
    </row>
    <row r="36" spans="1:8">
      <c r="A36" s="6">
        <v>32</v>
      </c>
      <c r="B36" s="6">
        <v>4280</v>
      </c>
      <c r="C36" s="4">
        <v>16.7</v>
      </c>
      <c r="D36" s="9"/>
      <c r="E36" s="9"/>
      <c r="F36" s="9"/>
      <c r="G36" s="9"/>
      <c r="H36" s="9"/>
    </row>
    <row r="37" spans="1:8">
      <c r="A37" s="6">
        <v>33</v>
      </c>
      <c r="B37" s="6">
        <v>4295</v>
      </c>
      <c r="C37" s="4">
        <v>16.8</v>
      </c>
      <c r="D37" s="9"/>
      <c r="E37" s="9"/>
      <c r="F37" s="9"/>
      <c r="G37" s="9"/>
      <c r="H37" s="9"/>
    </row>
    <row r="38" spans="1:8">
      <c r="A38" s="6">
        <v>34</v>
      </c>
      <c r="B38" s="6">
        <v>4310</v>
      </c>
      <c r="C38" s="4">
        <v>16.899999999999999</v>
      </c>
      <c r="D38" s="9"/>
      <c r="E38" s="9"/>
      <c r="F38" s="9"/>
      <c r="G38" s="9"/>
      <c r="H38" s="9"/>
    </row>
    <row r="39" spans="1:8">
      <c r="A39" s="6">
        <v>35</v>
      </c>
      <c r="B39" s="6">
        <v>4325</v>
      </c>
      <c r="C39" s="4">
        <v>17</v>
      </c>
      <c r="D39" s="9"/>
      <c r="E39" s="9"/>
      <c r="F39" s="9"/>
      <c r="G39" s="9"/>
      <c r="H39" s="9"/>
    </row>
    <row r="40" spans="1:8">
      <c r="A40" s="6">
        <v>36</v>
      </c>
      <c r="B40" s="6">
        <v>4340</v>
      </c>
      <c r="C40" s="4">
        <v>17.100000000000001</v>
      </c>
      <c r="D40" s="9"/>
      <c r="E40" s="9"/>
      <c r="F40" s="9"/>
      <c r="G40" s="9"/>
      <c r="H40" s="9"/>
    </row>
    <row r="41" spans="1:8">
      <c r="A41" s="6">
        <v>37</v>
      </c>
      <c r="B41" s="6">
        <v>4355</v>
      </c>
      <c r="C41" s="4">
        <v>17.2</v>
      </c>
      <c r="D41" s="9"/>
      <c r="E41" s="9"/>
      <c r="F41" s="9"/>
      <c r="G41" s="9"/>
      <c r="H41" s="9"/>
    </row>
    <row r="42" spans="1:8">
      <c r="A42" s="6">
        <v>38</v>
      </c>
      <c r="B42" s="6">
        <v>4370</v>
      </c>
      <c r="C42" s="4">
        <v>17.3</v>
      </c>
      <c r="D42" s="9"/>
      <c r="E42" s="9"/>
      <c r="F42" s="9"/>
      <c r="G42" s="9"/>
      <c r="H42" s="9"/>
    </row>
    <row r="43" spans="1:8">
      <c r="A43" s="6">
        <v>39</v>
      </c>
      <c r="B43" s="6">
        <v>4385</v>
      </c>
      <c r="C43" s="4">
        <v>17.399999999999999</v>
      </c>
      <c r="D43" s="9"/>
      <c r="E43" s="9"/>
      <c r="F43" s="9"/>
      <c r="G43" s="9"/>
      <c r="H43" s="9"/>
    </row>
    <row r="44" spans="1:8">
      <c r="A44" s="6">
        <v>40</v>
      </c>
      <c r="B44" s="23">
        <v>4400</v>
      </c>
      <c r="C44" s="4">
        <v>17.5</v>
      </c>
      <c r="D44" s="9"/>
      <c r="E44" s="9"/>
      <c r="F44" s="9"/>
      <c r="G44" s="9"/>
      <c r="H44" s="9"/>
    </row>
    <row r="45" spans="1:8">
      <c r="A45" s="6">
        <v>41</v>
      </c>
      <c r="B45" s="6">
        <v>4420</v>
      </c>
      <c r="C45" s="4">
        <v>17.600000000000001</v>
      </c>
      <c r="D45" s="9"/>
      <c r="E45" s="9"/>
      <c r="F45" s="9"/>
      <c r="G45" s="9"/>
      <c r="H45" s="9"/>
    </row>
    <row r="46" spans="1:8">
      <c r="A46" s="6">
        <v>42</v>
      </c>
      <c r="B46" s="6">
        <v>4440</v>
      </c>
      <c r="C46" s="4">
        <v>17.7</v>
      </c>
      <c r="D46" s="9"/>
      <c r="E46" s="9"/>
      <c r="F46" s="9"/>
      <c r="G46" s="9"/>
      <c r="H46" s="9"/>
    </row>
    <row r="47" spans="1:8">
      <c r="A47" s="6">
        <v>43</v>
      </c>
      <c r="B47" s="6">
        <v>4460</v>
      </c>
      <c r="C47" s="4">
        <v>17.8</v>
      </c>
      <c r="D47" s="9"/>
      <c r="E47" s="9"/>
      <c r="F47" s="9"/>
      <c r="G47" s="9"/>
      <c r="H47" s="9"/>
    </row>
    <row r="48" spans="1:8">
      <c r="A48" s="6">
        <v>44</v>
      </c>
      <c r="B48" s="6">
        <v>4480</v>
      </c>
      <c r="C48" s="4">
        <v>17.899999999999999</v>
      </c>
      <c r="D48" s="9"/>
      <c r="E48" s="9"/>
      <c r="F48" s="9"/>
      <c r="G48" s="9"/>
      <c r="H48" s="9"/>
    </row>
    <row r="49" spans="1:8">
      <c r="A49" s="6">
        <v>45</v>
      </c>
      <c r="B49" s="6">
        <v>4500</v>
      </c>
      <c r="C49" s="4">
        <v>18</v>
      </c>
      <c r="D49" s="9"/>
      <c r="E49" s="9"/>
      <c r="F49" s="9"/>
      <c r="G49" s="9"/>
      <c r="H49" s="9"/>
    </row>
    <row r="50" spans="1:8">
      <c r="A50" s="6">
        <v>46</v>
      </c>
      <c r="B50" s="6">
        <v>4520</v>
      </c>
      <c r="C50" s="4">
        <v>18.100000000000001</v>
      </c>
      <c r="D50" s="9"/>
      <c r="E50" s="9"/>
      <c r="F50" s="9"/>
      <c r="G50" s="9"/>
      <c r="H50" s="9"/>
    </row>
    <row r="51" spans="1:8">
      <c r="A51" s="6">
        <v>47</v>
      </c>
      <c r="B51" s="6">
        <v>4540</v>
      </c>
      <c r="C51" s="4">
        <v>18.2</v>
      </c>
      <c r="D51" s="9"/>
      <c r="E51" s="9"/>
      <c r="F51" s="9"/>
      <c r="G51" s="9"/>
      <c r="H51" s="9"/>
    </row>
    <row r="52" spans="1:8">
      <c r="A52" s="6">
        <v>48</v>
      </c>
      <c r="B52" s="6">
        <v>4560</v>
      </c>
      <c r="C52" s="4">
        <v>18.3</v>
      </c>
      <c r="D52" s="9"/>
      <c r="E52" s="9"/>
      <c r="F52" s="9"/>
      <c r="G52" s="9"/>
      <c r="H52" s="9"/>
    </row>
    <row r="53" spans="1:8">
      <c r="A53" s="6">
        <v>49</v>
      </c>
      <c r="B53" s="6">
        <v>4580</v>
      </c>
      <c r="C53" s="4">
        <v>18.399999999999999</v>
      </c>
      <c r="D53" s="9"/>
      <c r="E53" s="9"/>
      <c r="F53" s="9"/>
      <c r="G53" s="9"/>
      <c r="H53" s="9"/>
    </row>
    <row r="54" spans="1:8">
      <c r="A54" s="6">
        <v>50</v>
      </c>
      <c r="B54" s="6">
        <v>4600</v>
      </c>
      <c r="C54" s="44">
        <v>18.5</v>
      </c>
      <c r="D54" s="9"/>
      <c r="E54" s="9"/>
      <c r="F54" s="9"/>
      <c r="G54" s="9"/>
      <c r="H54" s="9"/>
    </row>
    <row r="55" spans="1:8">
      <c r="A55" s="6">
        <v>51</v>
      </c>
      <c r="B55" s="6">
        <v>4620</v>
      </c>
      <c r="C55" s="4">
        <v>18.559999999999999</v>
      </c>
      <c r="D55" s="9"/>
      <c r="E55" s="9"/>
      <c r="F55" s="9"/>
      <c r="G55" s="9"/>
      <c r="H55" s="9"/>
    </row>
    <row r="56" spans="1:8">
      <c r="A56" s="6">
        <v>52</v>
      </c>
      <c r="B56" s="6">
        <v>4640</v>
      </c>
      <c r="C56" s="4">
        <v>18.62</v>
      </c>
      <c r="D56" s="9"/>
      <c r="E56" s="9"/>
      <c r="F56" s="9"/>
      <c r="G56" s="9"/>
      <c r="H56" s="9"/>
    </row>
    <row r="57" spans="1:8">
      <c r="A57" s="6">
        <v>53</v>
      </c>
      <c r="B57" s="6">
        <v>4660</v>
      </c>
      <c r="C57" s="4">
        <v>18.68</v>
      </c>
      <c r="D57" s="9"/>
      <c r="E57" s="9"/>
      <c r="F57" s="9"/>
      <c r="G57" s="9"/>
      <c r="H57" s="9"/>
    </row>
    <row r="58" spans="1:8">
      <c r="A58" s="6">
        <v>54</v>
      </c>
      <c r="B58" s="6">
        <v>4680</v>
      </c>
      <c r="C58" s="4">
        <v>18.739999999999998</v>
      </c>
      <c r="D58" s="9"/>
      <c r="E58" s="9"/>
      <c r="F58" s="9"/>
      <c r="G58" s="9"/>
      <c r="H58" s="9"/>
    </row>
    <row r="59" spans="1:8">
      <c r="A59" s="6">
        <v>55</v>
      </c>
      <c r="B59" s="6">
        <v>4700</v>
      </c>
      <c r="C59" s="4">
        <v>18.8</v>
      </c>
      <c r="D59" s="9"/>
      <c r="E59" s="9"/>
      <c r="F59" s="9"/>
      <c r="G59" s="9"/>
      <c r="H59" s="9"/>
    </row>
    <row r="60" spans="1:8">
      <c r="A60" s="6">
        <v>56</v>
      </c>
      <c r="B60" s="6">
        <v>4720</v>
      </c>
      <c r="C60" s="4">
        <v>18.86</v>
      </c>
      <c r="D60" s="9"/>
      <c r="E60" s="9"/>
      <c r="F60" s="9"/>
      <c r="G60" s="9"/>
      <c r="H60" s="9"/>
    </row>
    <row r="61" spans="1:8">
      <c r="A61" s="6">
        <v>57</v>
      </c>
      <c r="B61" s="6">
        <v>4740</v>
      </c>
      <c r="C61" s="4">
        <v>18.920000000000002</v>
      </c>
      <c r="D61" s="9"/>
      <c r="E61" s="9"/>
      <c r="F61" s="9"/>
      <c r="G61" s="9"/>
      <c r="H61" s="9"/>
    </row>
    <row r="62" spans="1:8">
      <c r="A62" s="6">
        <v>58</v>
      </c>
      <c r="B62" s="6">
        <v>4760</v>
      </c>
      <c r="C62" s="4">
        <v>18.98</v>
      </c>
      <c r="D62" s="9"/>
      <c r="E62" s="9"/>
      <c r="F62" s="9"/>
      <c r="G62" s="9"/>
      <c r="H62" s="9"/>
    </row>
    <row r="63" spans="1:8">
      <c r="A63" s="6">
        <v>59</v>
      </c>
      <c r="B63" s="6">
        <v>4780</v>
      </c>
      <c r="C63" s="4">
        <v>19.04</v>
      </c>
      <c r="D63" s="9"/>
      <c r="E63" s="9"/>
      <c r="F63" s="9"/>
      <c r="G63" s="9"/>
      <c r="H63" s="9"/>
    </row>
    <row r="64" spans="1:8">
      <c r="A64" s="6">
        <v>60</v>
      </c>
      <c r="B64" s="23">
        <v>4800</v>
      </c>
      <c r="C64" s="4">
        <v>19.100000000000001</v>
      </c>
      <c r="D64" s="9"/>
      <c r="E64" s="9"/>
      <c r="F64" s="9"/>
      <c r="G64" s="9"/>
      <c r="H64" s="9"/>
    </row>
    <row r="65" spans="1:8">
      <c r="A65" s="6">
        <v>61</v>
      </c>
      <c r="B65" s="6">
        <v>4815</v>
      </c>
      <c r="C65" s="4">
        <v>19.16</v>
      </c>
      <c r="D65" s="9"/>
      <c r="E65" s="9"/>
      <c r="F65" s="9"/>
      <c r="G65" s="9"/>
      <c r="H65" s="9"/>
    </row>
    <row r="66" spans="1:8">
      <c r="A66" s="6">
        <v>62</v>
      </c>
      <c r="B66" s="6">
        <v>4830</v>
      </c>
      <c r="C66" s="4">
        <v>19.22</v>
      </c>
      <c r="D66" s="9"/>
      <c r="E66" s="9"/>
      <c r="F66" s="9"/>
      <c r="G66" s="9"/>
      <c r="H66" s="9"/>
    </row>
    <row r="67" spans="1:8">
      <c r="A67" s="6">
        <v>63</v>
      </c>
      <c r="B67" s="6">
        <v>4845</v>
      </c>
      <c r="C67" s="4">
        <v>19.28</v>
      </c>
      <c r="D67" s="9"/>
      <c r="E67" s="9"/>
      <c r="F67" s="9"/>
      <c r="G67" s="9"/>
      <c r="H67" s="9"/>
    </row>
    <row r="68" spans="1:8">
      <c r="A68" s="6">
        <v>64</v>
      </c>
      <c r="B68" s="6">
        <v>4860</v>
      </c>
      <c r="C68" s="4">
        <v>19.34</v>
      </c>
      <c r="D68" s="9"/>
      <c r="E68" s="9"/>
      <c r="F68" s="9"/>
      <c r="G68" s="9"/>
      <c r="H68" s="9"/>
    </row>
    <row r="69" spans="1:8">
      <c r="A69" s="6">
        <v>65</v>
      </c>
      <c r="B69" s="6">
        <v>4875</v>
      </c>
      <c r="C69" s="4">
        <v>19.399999999999999</v>
      </c>
      <c r="D69" s="9"/>
      <c r="E69" s="9"/>
      <c r="F69" s="9"/>
      <c r="G69" s="9"/>
      <c r="H69" s="9"/>
    </row>
    <row r="70" spans="1:8">
      <c r="A70" s="6">
        <v>66</v>
      </c>
      <c r="B70" s="6">
        <v>4890</v>
      </c>
      <c r="C70" s="4">
        <v>19.46</v>
      </c>
      <c r="D70" s="9"/>
      <c r="E70" s="9"/>
      <c r="F70" s="9"/>
      <c r="G70" s="9"/>
      <c r="H70" s="9"/>
    </row>
    <row r="71" spans="1:8">
      <c r="A71" s="6">
        <v>67</v>
      </c>
      <c r="B71" s="6">
        <v>4905</v>
      </c>
      <c r="C71" s="4">
        <v>19.52</v>
      </c>
      <c r="D71" s="9"/>
      <c r="E71" s="9"/>
      <c r="F71" s="9"/>
      <c r="G71" s="9"/>
      <c r="H71" s="9"/>
    </row>
    <row r="72" spans="1:8">
      <c r="A72" s="6">
        <v>68</v>
      </c>
      <c r="B72" s="6">
        <v>4920</v>
      </c>
      <c r="C72" s="4">
        <v>19.579999999999998</v>
      </c>
      <c r="D72" s="9"/>
      <c r="E72" s="9"/>
      <c r="F72" s="9"/>
      <c r="G72" s="9"/>
      <c r="H72" s="9"/>
    </row>
    <row r="73" spans="1:8">
      <c r="A73" s="6">
        <v>69</v>
      </c>
      <c r="B73" s="6">
        <v>4935</v>
      </c>
      <c r="C73" s="4">
        <v>19.64</v>
      </c>
      <c r="D73" s="9"/>
      <c r="E73" s="9"/>
      <c r="F73" s="9"/>
      <c r="G73" s="9"/>
      <c r="H73" s="9"/>
    </row>
    <row r="74" spans="1:8">
      <c r="A74" s="6">
        <v>70</v>
      </c>
      <c r="B74" s="6">
        <v>4950</v>
      </c>
      <c r="C74" s="4">
        <v>19.7</v>
      </c>
      <c r="D74" s="9"/>
      <c r="E74" s="9"/>
      <c r="F74" s="9"/>
      <c r="G74" s="9"/>
      <c r="H74" s="9"/>
    </row>
    <row r="75" spans="1:8">
      <c r="A75" s="6">
        <v>71</v>
      </c>
      <c r="B75" s="6">
        <v>4965</v>
      </c>
      <c r="C75" s="4">
        <v>19.760000000000002</v>
      </c>
      <c r="D75" s="9"/>
      <c r="E75" s="9"/>
      <c r="F75" s="9"/>
      <c r="G75" s="9"/>
      <c r="H75" s="9"/>
    </row>
    <row r="76" spans="1:8">
      <c r="A76" s="6">
        <v>72</v>
      </c>
      <c r="B76" s="6">
        <v>4980</v>
      </c>
      <c r="C76" s="4">
        <v>19.82</v>
      </c>
      <c r="D76" s="9"/>
      <c r="E76" s="9"/>
      <c r="F76" s="9"/>
      <c r="G76" s="9"/>
      <c r="H76" s="9"/>
    </row>
    <row r="77" spans="1:8">
      <c r="A77" s="6">
        <v>73</v>
      </c>
      <c r="B77" s="6">
        <v>4995</v>
      </c>
      <c r="C77" s="4">
        <v>19.88</v>
      </c>
      <c r="D77" s="9"/>
      <c r="E77" s="9"/>
      <c r="F77" s="9"/>
      <c r="G77" s="9"/>
      <c r="H77" s="9"/>
    </row>
    <row r="78" spans="1:8">
      <c r="A78" s="6">
        <v>74</v>
      </c>
      <c r="B78" s="6">
        <v>5010</v>
      </c>
      <c r="C78" s="4">
        <v>19.940000000000001</v>
      </c>
      <c r="D78" s="9"/>
      <c r="E78" s="9"/>
      <c r="F78" s="9"/>
      <c r="G78" s="9"/>
      <c r="H78" s="9"/>
    </row>
    <row r="79" spans="1:8">
      <c r="A79" s="6">
        <v>75</v>
      </c>
      <c r="B79" s="6">
        <v>5025</v>
      </c>
      <c r="C79" s="44">
        <v>20</v>
      </c>
      <c r="D79" s="9"/>
      <c r="E79" s="9"/>
      <c r="F79" s="9"/>
      <c r="G79" s="9"/>
      <c r="H79" s="9"/>
    </row>
    <row r="80" spans="1:8">
      <c r="A80" s="3">
        <v>76</v>
      </c>
      <c r="B80" s="3">
        <v>5040</v>
      </c>
      <c r="C80" s="4">
        <v>20.04</v>
      </c>
      <c r="D80" s="9"/>
      <c r="E80" s="9"/>
      <c r="F80" s="9"/>
      <c r="G80" s="9"/>
      <c r="H80" s="9"/>
    </row>
    <row r="81" spans="1:8">
      <c r="A81" s="3">
        <v>77</v>
      </c>
      <c r="B81" s="3">
        <v>5055</v>
      </c>
      <c r="C81" s="4">
        <v>20.079999999999998</v>
      </c>
      <c r="D81" s="9"/>
      <c r="E81" s="9"/>
      <c r="F81" s="9"/>
      <c r="G81" s="9"/>
      <c r="H81" s="9"/>
    </row>
    <row r="82" spans="1:8">
      <c r="A82" s="3">
        <v>78</v>
      </c>
      <c r="B82" s="3">
        <v>5070</v>
      </c>
      <c r="C82" s="4">
        <v>20.12</v>
      </c>
      <c r="D82" s="9"/>
      <c r="E82" s="9"/>
      <c r="F82" s="9"/>
      <c r="G82" s="9"/>
      <c r="H82" s="9"/>
    </row>
    <row r="83" spans="1:8">
      <c r="A83" s="3">
        <v>79</v>
      </c>
      <c r="B83" s="3">
        <v>5085</v>
      </c>
      <c r="C83" s="4">
        <v>20.16</v>
      </c>
      <c r="D83" s="9"/>
      <c r="E83" s="9"/>
      <c r="F83" s="9"/>
      <c r="G83" s="9"/>
      <c r="H83" s="9"/>
    </row>
    <row r="84" spans="1:8">
      <c r="A84" s="3">
        <v>80</v>
      </c>
      <c r="B84" s="22">
        <v>5100</v>
      </c>
      <c r="C84" s="4">
        <v>20.2</v>
      </c>
      <c r="D84" s="9"/>
      <c r="E84" s="9"/>
      <c r="F84" s="9"/>
      <c r="G84" s="9"/>
      <c r="H84" s="9"/>
    </row>
    <row r="85" spans="1:8">
      <c r="A85" s="3">
        <v>81</v>
      </c>
      <c r="B85" s="3">
        <v>5105</v>
      </c>
      <c r="C85" s="4">
        <v>20.239999999999998</v>
      </c>
      <c r="D85" s="9"/>
      <c r="E85" s="9"/>
      <c r="F85" s="9"/>
      <c r="G85" s="9"/>
      <c r="H85" s="9"/>
    </row>
    <row r="86" spans="1:8">
      <c r="A86" s="3">
        <v>82</v>
      </c>
      <c r="B86" s="3">
        <v>5110</v>
      </c>
      <c r="C86" s="4">
        <v>20.28</v>
      </c>
      <c r="D86" s="9"/>
      <c r="E86" s="9"/>
      <c r="F86" s="9"/>
      <c r="G86" s="9"/>
      <c r="H86" s="9"/>
    </row>
    <row r="87" spans="1:8">
      <c r="A87" s="3">
        <v>83</v>
      </c>
      <c r="B87" s="3">
        <v>5115</v>
      </c>
      <c r="C87" s="4">
        <v>20.32</v>
      </c>
      <c r="D87" s="9"/>
      <c r="E87" s="9"/>
      <c r="F87" s="9"/>
      <c r="G87" s="9"/>
      <c r="H87" s="9"/>
    </row>
    <row r="88" spans="1:8">
      <c r="A88" s="3">
        <v>84</v>
      </c>
      <c r="B88" s="3">
        <v>5120</v>
      </c>
      <c r="C88" s="4">
        <v>20.36</v>
      </c>
      <c r="D88" s="9"/>
      <c r="E88" s="9"/>
      <c r="F88" s="9"/>
      <c r="G88" s="9"/>
      <c r="H88" s="9"/>
    </row>
    <row r="89" spans="1:8">
      <c r="A89" s="3">
        <v>85</v>
      </c>
      <c r="B89" s="3">
        <v>5125</v>
      </c>
      <c r="C89" s="4">
        <v>20.399999999999999</v>
      </c>
      <c r="D89" s="9"/>
      <c r="E89" s="9"/>
      <c r="F89" s="9"/>
      <c r="G89" s="9"/>
      <c r="H89" s="9"/>
    </row>
    <row r="90" spans="1:8">
      <c r="A90" s="3">
        <v>86</v>
      </c>
      <c r="B90" s="3">
        <v>5130</v>
      </c>
      <c r="C90" s="4">
        <v>20.440000000000001</v>
      </c>
      <c r="D90" s="9"/>
      <c r="E90" s="9"/>
      <c r="F90" s="9"/>
      <c r="G90" s="9"/>
      <c r="H90" s="9"/>
    </row>
    <row r="91" spans="1:8">
      <c r="A91" s="3">
        <v>87</v>
      </c>
      <c r="B91" s="3">
        <v>5135</v>
      </c>
      <c r="C91" s="4">
        <v>20.48</v>
      </c>
    </row>
    <row r="92" spans="1:8">
      <c r="A92" s="3">
        <v>88</v>
      </c>
      <c r="B92" s="3">
        <v>5140</v>
      </c>
      <c r="C92" s="4">
        <v>20.52</v>
      </c>
    </row>
    <row r="93" spans="1:8">
      <c r="A93" s="3">
        <v>89</v>
      </c>
      <c r="B93" s="3">
        <v>5145</v>
      </c>
      <c r="C93" s="4">
        <v>20.56</v>
      </c>
    </row>
    <row r="94" spans="1:8">
      <c r="A94" s="3">
        <v>90</v>
      </c>
      <c r="B94" s="3">
        <v>5150</v>
      </c>
      <c r="C94" s="4">
        <v>20.6</v>
      </c>
    </row>
    <row r="95" spans="1:8">
      <c r="A95" s="3">
        <v>91</v>
      </c>
      <c r="B95" s="3">
        <v>5155</v>
      </c>
      <c r="C95" s="4">
        <v>20.64</v>
      </c>
    </row>
    <row r="96" spans="1:8">
      <c r="A96" s="3">
        <v>92</v>
      </c>
      <c r="B96" s="3">
        <v>5160</v>
      </c>
      <c r="C96" s="4">
        <v>20.68</v>
      </c>
    </row>
    <row r="97" spans="1:3">
      <c r="A97" s="3">
        <v>93</v>
      </c>
      <c r="B97" s="3">
        <v>5165</v>
      </c>
      <c r="C97" s="4">
        <v>20.72</v>
      </c>
    </row>
    <row r="98" spans="1:3">
      <c r="A98" s="3">
        <v>94</v>
      </c>
      <c r="B98" s="3">
        <v>5170</v>
      </c>
      <c r="C98" s="4">
        <v>20.76</v>
      </c>
    </row>
    <row r="99" spans="1:3">
      <c r="A99" s="3">
        <v>95</v>
      </c>
      <c r="B99" s="3">
        <v>5175</v>
      </c>
      <c r="C99" s="4">
        <v>20.8</v>
      </c>
    </row>
    <row r="100" spans="1:3">
      <c r="A100" s="3">
        <v>96</v>
      </c>
      <c r="B100" s="3">
        <v>5180</v>
      </c>
      <c r="C100" s="4">
        <v>20.84</v>
      </c>
    </row>
    <row r="101" spans="1:3">
      <c r="A101" s="3">
        <v>97</v>
      </c>
      <c r="B101" s="3">
        <v>5185</v>
      </c>
      <c r="C101" s="4">
        <v>20.88</v>
      </c>
    </row>
    <row r="102" spans="1:3">
      <c r="A102" s="3">
        <v>98</v>
      </c>
      <c r="B102" s="3">
        <v>5190</v>
      </c>
      <c r="C102" s="4">
        <v>20.92</v>
      </c>
    </row>
    <row r="103" spans="1:3">
      <c r="A103" s="3">
        <v>99</v>
      </c>
      <c r="B103" s="3">
        <v>5195</v>
      </c>
      <c r="C103" s="4">
        <v>20.96</v>
      </c>
    </row>
    <row r="104" spans="1:3">
      <c r="A104" s="3">
        <v>100</v>
      </c>
      <c r="B104" s="22">
        <v>5200</v>
      </c>
      <c r="C104" s="44">
        <v>21</v>
      </c>
    </row>
  </sheetData>
  <mergeCells count="2">
    <mergeCell ref="E2:F2"/>
    <mergeCell ref="G2:H2"/>
  </mergeCells>
  <phoneticPr fontId="1" type="noConversion"/>
  <printOptions headings="1" gridLines="1"/>
  <pageMargins left="0.78740157499999996" right="0.78740157499999996" top="0.984251969" bottom="0.984251969" header="0.4921259845" footer="0.4921259845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2"/>
  <sheetViews>
    <sheetView tabSelected="1" workbookViewId="0">
      <selection activeCell="S4" sqref="S4"/>
    </sheetView>
  </sheetViews>
  <sheetFormatPr baseColWidth="10" defaultRowHeight="12.75"/>
  <cols>
    <col min="1" max="1" width="5" bestFit="1" customWidth="1"/>
    <col min="2" max="2" width="5.42578125" customWidth="1"/>
    <col min="3" max="3" width="9.42578125" customWidth="1"/>
    <col min="4" max="4" width="8.7109375" customWidth="1"/>
    <col min="5" max="5" width="9.5703125" bestFit="1" customWidth="1"/>
    <col min="6" max="6" width="8.28515625" bestFit="1" customWidth="1"/>
    <col min="7" max="11" width="7.28515625" bestFit="1" customWidth="1"/>
    <col min="12" max="12" width="8.28515625" bestFit="1" customWidth="1"/>
    <col min="13" max="14" width="7.28515625" bestFit="1" customWidth="1"/>
    <col min="15" max="15" width="9.28515625" bestFit="1" customWidth="1"/>
    <col min="16" max="17" width="7.28515625" bestFit="1" customWidth="1"/>
  </cols>
  <sheetData>
    <row r="1" spans="1:19">
      <c r="A1" s="25"/>
      <c r="B1" s="26"/>
      <c r="C1" s="26"/>
      <c r="D1" s="26"/>
      <c r="E1" s="36"/>
      <c r="F1" s="40" t="s">
        <v>24</v>
      </c>
      <c r="G1" s="41"/>
      <c r="H1" s="41"/>
      <c r="I1" s="41"/>
      <c r="J1" s="41"/>
      <c r="K1" s="42"/>
      <c r="L1" s="40" t="s">
        <v>23</v>
      </c>
      <c r="M1" s="41"/>
      <c r="N1" s="41"/>
      <c r="O1" s="41"/>
      <c r="P1" s="41"/>
      <c r="Q1" s="42"/>
    </row>
    <row r="2" spans="1:19" ht="39" customHeight="1">
      <c r="A2" s="12" t="s">
        <v>3</v>
      </c>
      <c r="B2" s="10" t="s">
        <v>5</v>
      </c>
      <c r="C2" s="10" t="s">
        <v>1</v>
      </c>
      <c r="D2" s="10" t="s">
        <v>6</v>
      </c>
      <c r="E2" s="13" t="s">
        <v>7</v>
      </c>
      <c r="F2" s="21">
        <v>50000</v>
      </c>
      <c r="G2" s="28">
        <v>60000</v>
      </c>
      <c r="H2" s="28">
        <v>70000</v>
      </c>
      <c r="I2" s="28">
        <v>80000</v>
      </c>
      <c r="J2" s="28">
        <v>90000</v>
      </c>
      <c r="K2" s="29">
        <v>100000</v>
      </c>
      <c r="L2" s="32">
        <v>3750</v>
      </c>
      <c r="M2" s="28">
        <v>4000</v>
      </c>
      <c r="N2" s="28">
        <v>4250</v>
      </c>
      <c r="O2" s="28">
        <v>4500</v>
      </c>
      <c r="P2" s="28">
        <v>4750</v>
      </c>
      <c r="Q2" s="29">
        <v>5000</v>
      </c>
      <c r="R2" s="2"/>
    </row>
    <row r="3" spans="1:19" ht="13.5" thickBot="1">
      <c r="A3" s="8">
        <v>1</v>
      </c>
      <c r="B3" s="6">
        <f ca="1">TRUNC(100*RAND(),0)</f>
        <v>1</v>
      </c>
      <c r="C3" s="7">
        <f ca="1">VLOOKUP(B3,'Tableau de correspondance'!$A$4:$C$104,2)</f>
        <v>3910</v>
      </c>
      <c r="D3" s="4">
        <f ca="1">VLOOKUP(B3,'Tableau de correspondance'!$A$4:$C$104,3)</f>
        <v>14.08</v>
      </c>
      <c r="E3" s="24">
        <f ca="1">C3*D3</f>
        <v>55052.800000000003</v>
      </c>
      <c r="F3" s="33">
        <f ca="1">COUNTIF($E$3:$E$203,"&gt;50000")/200</f>
        <v>1</v>
      </c>
      <c r="G3" s="30">
        <f ca="1">COUNTIF($E$3:$E$203,"&gt;60000")/200</f>
        <v>0.89500000000000002</v>
      </c>
      <c r="H3" s="30">
        <f ca="1">COUNTIF($E$3:$E$203,"&gt;70000")/200</f>
        <v>0.755</v>
      </c>
      <c r="I3" s="30">
        <f ca="1">COUNTIF($E$3:$E$203,"&gt;80000")/200</f>
        <v>0.63</v>
      </c>
      <c r="J3" s="30">
        <f ca="1">COUNTIF($E$3:$E$203,"&gt;90000")/200</f>
        <v>0.47499999999999998</v>
      </c>
      <c r="K3" s="31">
        <f ca="1">COUNTIF($E$3:$E$203,"&gt;100000")/200</f>
        <v>0.32500000000000001</v>
      </c>
      <c r="L3" s="33">
        <f ca="1">COUNTIF($C$3:$C$203,"&gt;3750")/200</f>
        <v>1</v>
      </c>
      <c r="M3" s="30">
        <f ca="1">COUNTIF($C$3:$C$203,"&gt;4000")/200</f>
        <v>0.90500000000000003</v>
      </c>
      <c r="N3" s="30">
        <f ca="1">COUNTIF($C$3:$C$203,"&gt;4250")/200</f>
        <v>0.755</v>
      </c>
      <c r="O3" s="30">
        <f ca="1">COUNTIF($C$3:$C$203,"&gt;4500")/200</f>
        <v>0.62</v>
      </c>
      <c r="P3" s="30">
        <f ca="1">COUNTIF($C$3:$C$203,"&gt;4750")/200</f>
        <v>0.47499999999999998</v>
      </c>
      <c r="Q3" s="31">
        <f ca="1">COUNTIF($C$3:$C$203,"&gt;5000")/200</f>
        <v>0.33</v>
      </c>
      <c r="R3" t="s">
        <v>25</v>
      </c>
    </row>
    <row r="4" spans="1:19">
      <c r="A4" s="8">
        <v>2</v>
      </c>
      <c r="B4" s="6">
        <f t="shared" ref="B4:B67" ca="1" si="0">TRUNC(100*RAND(),0)</f>
        <v>37</v>
      </c>
      <c r="C4" s="7">
        <f ca="1">VLOOKUP(B4,'Tableau de correspondance'!$A$4:$C$104,2)</f>
        <v>4355</v>
      </c>
      <c r="D4" s="4">
        <f ca="1">VLOOKUP(B4,'Tableau de correspondance'!$A$4:$C$104,3)</f>
        <v>17.2</v>
      </c>
      <c r="E4" s="24">
        <f t="shared" ref="E4:E52" ca="1" si="1">C4*D4</f>
        <v>74906</v>
      </c>
      <c r="F4" s="1">
        <v>1</v>
      </c>
      <c r="G4" s="1">
        <v>0.85499999999999998</v>
      </c>
      <c r="H4" s="1">
        <v>0.69499999999999995</v>
      </c>
      <c r="I4" s="1">
        <v>0.58499999999999996</v>
      </c>
      <c r="J4" s="1">
        <v>0.45500000000000002</v>
      </c>
      <c r="K4" s="1">
        <v>0.27</v>
      </c>
      <c r="L4" s="1">
        <v>1</v>
      </c>
      <c r="M4" s="1">
        <v>0.86499999999999999</v>
      </c>
      <c r="N4" s="1">
        <v>0.68</v>
      </c>
      <c r="O4" s="1">
        <v>0.56999999999999995</v>
      </c>
      <c r="P4" s="1">
        <v>0.45500000000000002</v>
      </c>
      <c r="Q4" s="1">
        <v>0.28999999999999998</v>
      </c>
      <c r="R4" t="s">
        <v>26</v>
      </c>
      <c r="S4" s="1"/>
    </row>
    <row r="5" spans="1:19">
      <c r="A5" s="8">
        <v>3</v>
      </c>
      <c r="B5" s="6">
        <f t="shared" ca="1" si="0"/>
        <v>53</v>
      </c>
      <c r="C5" s="7">
        <f ca="1">VLOOKUP(B5,'Tableau de correspondance'!$A$4:$C$104,2)</f>
        <v>4660</v>
      </c>
      <c r="D5" s="4">
        <f ca="1">VLOOKUP(B5,'Tableau de correspondance'!$A$4:$C$104,3)</f>
        <v>18.68</v>
      </c>
      <c r="E5" s="4">
        <f t="shared" ca="1" si="1"/>
        <v>87048.8</v>
      </c>
      <c r="F5" s="53">
        <v>1</v>
      </c>
      <c r="G5" s="53">
        <v>0.875</v>
      </c>
      <c r="H5" s="53">
        <v>0.74</v>
      </c>
      <c r="I5" s="53">
        <v>0.53</v>
      </c>
      <c r="J5" s="53">
        <v>0.42</v>
      </c>
      <c r="K5" s="53">
        <v>0.26</v>
      </c>
      <c r="L5" s="53">
        <v>1</v>
      </c>
      <c r="M5" s="53">
        <v>0.95499999999999996</v>
      </c>
      <c r="N5" s="53">
        <v>0.71499999999999997</v>
      </c>
      <c r="O5" s="53">
        <v>0.55500000000000005</v>
      </c>
      <c r="P5" s="53">
        <v>0.38</v>
      </c>
      <c r="Q5" s="53">
        <v>0.22500000000000001</v>
      </c>
      <c r="R5" t="s">
        <v>27</v>
      </c>
    </row>
    <row r="6" spans="1:19">
      <c r="A6" s="8">
        <v>4</v>
      </c>
      <c r="B6" s="6">
        <f t="shared" ca="1" si="0"/>
        <v>28</v>
      </c>
      <c r="C6" s="7">
        <f ca="1">VLOOKUP(B6,'Tableau de correspondance'!$A$4:$C$104,2)</f>
        <v>4220</v>
      </c>
      <c r="D6" s="4">
        <f ca="1">VLOOKUP(B6,'Tableau de correspondance'!$A$4:$C$104,3)</f>
        <v>16.3</v>
      </c>
      <c r="E6" s="24">
        <f t="shared" ca="1" si="1"/>
        <v>68786</v>
      </c>
      <c r="F6" s="1">
        <v>1</v>
      </c>
      <c r="G6" s="1">
        <v>0.89</v>
      </c>
      <c r="H6" s="1">
        <v>0.96499999999999997</v>
      </c>
      <c r="I6" s="1">
        <v>0.51</v>
      </c>
      <c r="J6" s="1">
        <v>0.39</v>
      </c>
      <c r="K6" s="1">
        <v>0.23</v>
      </c>
      <c r="L6" s="1">
        <v>1</v>
      </c>
      <c r="M6" s="1">
        <v>0.87</v>
      </c>
      <c r="N6" s="1">
        <v>0.68</v>
      </c>
      <c r="O6" s="1">
        <v>0.55500000000000005</v>
      </c>
      <c r="P6" s="1">
        <v>0.36499999999999999</v>
      </c>
      <c r="Q6" s="1">
        <v>0.28999999999999998</v>
      </c>
      <c r="R6" t="s">
        <v>28</v>
      </c>
    </row>
    <row r="7" spans="1:19">
      <c r="A7" s="8">
        <v>5</v>
      </c>
      <c r="B7" s="6">
        <f t="shared" ca="1" si="0"/>
        <v>35</v>
      </c>
      <c r="C7" s="7">
        <f ca="1">VLOOKUP(B7,'Tableau de correspondance'!$A$4:$C$104,2)</f>
        <v>4325</v>
      </c>
      <c r="D7" s="4">
        <f ca="1">VLOOKUP(B7,'Tableau de correspondance'!$A$4:$C$104,3)</f>
        <v>17</v>
      </c>
      <c r="E7" s="24">
        <f t="shared" ca="1" si="1"/>
        <v>73525</v>
      </c>
      <c r="F7" s="1">
        <v>1</v>
      </c>
      <c r="G7" s="1">
        <v>0.86</v>
      </c>
      <c r="H7" s="1">
        <v>0.72499999999999998</v>
      </c>
      <c r="I7" s="1">
        <v>0.61</v>
      </c>
      <c r="J7" s="1">
        <v>0.39</v>
      </c>
      <c r="K7" s="1">
        <v>0.22</v>
      </c>
      <c r="L7" s="1">
        <v>1</v>
      </c>
      <c r="M7" s="1">
        <v>0.92500000000000004</v>
      </c>
      <c r="N7" s="1">
        <v>0.76</v>
      </c>
      <c r="O7" s="1">
        <v>0.53500000000000003</v>
      </c>
      <c r="P7" s="1">
        <v>0.42499999999999999</v>
      </c>
      <c r="Q7" s="1">
        <v>0.33</v>
      </c>
      <c r="R7" t="s">
        <v>29</v>
      </c>
    </row>
    <row r="8" spans="1:19">
      <c r="A8" s="8">
        <v>6</v>
      </c>
      <c r="B8" s="6">
        <f t="shared" ca="1" si="0"/>
        <v>16</v>
      </c>
      <c r="C8" s="7">
        <f ca="1">VLOOKUP(B8,'Tableau de correspondance'!$A$4:$C$104,2)</f>
        <v>4060</v>
      </c>
      <c r="D8" s="4">
        <f ca="1">VLOOKUP(B8,'Tableau de correspondance'!$A$4:$C$104,3)</f>
        <v>15.28</v>
      </c>
      <c r="E8" s="24">
        <f t="shared" ca="1" si="1"/>
        <v>62036.799999999996</v>
      </c>
      <c r="F8" s="1">
        <v>1</v>
      </c>
      <c r="G8" s="1">
        <v>0.89</v>
      </c>
      <c r="H8" s="1">
        <v>0.73</v>
      </c>
      <c r="I8" s="1">
        <v>0.53</v>
      </c>
      <c r="J8" s="1">
        <v>0.42</v>
      </c>
      <c r="K8" s="1">
        <v>0.20499999999999999</v>
      </c>
      <c r="L8" s="1">
        <v>1</v>
      </c>
      <c r="M8" s="1">
        <v>0.91</v>
      </c>
      <c r="N8" s="1">
        <v>0.68500000000000005</v>
      </c>
      <c r="O8" s="1">
        <v>0.56999999999999995</v>
      </c>
      <c r="P8" s="1">
        <v>0.41499999999999998</v>
      </c>
      <c r="Q8" s="1">
        <v>0.27</v>
      </c>
      <c r="R8" t="s">
        <v>30</v>
      </c>
    </row>
    <row r="9" spans="1:19">
      <c r="A9" s="8">
        <v>7</v>
      </c>
      <c r="B9" s="6">
        <f t="shared" ca="1" si="0"/>
        <v>33</v>
      </c>
      <c r="C9" s="7">
        <f ca="1">VLOOKUP(B9,'Tableau de correspondance'!$A$4:$C$104,2)</f>
        <v>4295</v>
      </c>
      <c r="D9" s="4">
        <f ca="1">VLOOKUP(B9,'Tableau de correspondance'!$A$4:$C$104,3)</f>
        <v>16.8</v>
      </c>
      <c r="E9" s="24">
        <f t="shared" ca="1" si="1"/>
        <v>72156</v>
      </c>
      <c r="F9" s="1">
        <v>1</v>
      </c>
      <c r="G9" s="1">
        <v>0.92500000000000004</v>
      </c>
      <c r="H9" s="1">
        <v>0.68</v>
      </c>
      <c r="I9" s="1">
        <v>0.57999999999999996</v>
      </c>
      <c r="J9" s="1">
        <v>0.38</v>
      </c>
      <c r="K9" s="1">
        <v>0.29499999999999998</v>
      </c>
      <c r="L9" s="1">
        <v>1</v>
      </c>
      <c r="M9" s="1">
        <v>0.9</v>
      </c>
      <c r="N9" s="1">
        <v>0.67500000000000004</v>
      </c>
      <c r="O9" s="1">
        <v>0.505</v>
      </c>
      <c r="P9" s="1">
        <v>0.44</v>
      </c>
      <c r="Q9" s="1">
        <v>0.26500000000000001</v>
      </c>
      <c r="R9" t="s">
        <v>31</v>
      </c>
    </row>
    <row r="10" spans="1:19">
      <c r="A10" s="8">
        <v>8</v>
      </c>
      <c r="B10" s="6">
        <f t="shared" ca="1" si="0"/>
        <v>82</v>
      </c>
      <c r="C10" s="7">
        <f ca="1">VLOOKUP(B10,'Tableau de correspondance'!$A$4:$C$104,2)</f>
        <v>5110</v>
      </c>
      <c r="D10" s="4">
        <f ca="1">VLOOKUP(B10,'Tableau de correspondance'!$A$4:$C$104,3)</f>
        <v>20.28</v>
      </c>
      <c r="E10" s="24">
        <f t="shared" ca="1" si="1"/>
        <v>103630.8</v>
      </c>
      <c r="F10" s="1">
        <v>1</v>
      </c>
      <c r="G10" s="1">
        <v>0.875</v>
      </c>
      <c r="H10" s="1">
        <v>0.69</v>
      </c>
      <c r="I10" s="1">
        <v>0.57999999999999996</v>
      </c>
      <c r="J10" s="1">
        <v>0.40500000000000003</v>
      </c>
      <c r="K10" s="1">
        <v>0.28999999999999998</v>
      </c>
      <c r="L10" s="1">
        <v>1</v>
      </c>
      <c r="M10" s="1">
        <v>0.88</v>
      </c>
      <c r="N10" s="1">
        <v>0.68</v>
      </c>
      <c r="O10" s="1">
        <v>0.55000000000000004</v>
      </c>
      <c r="P10" s="1">
        <v>0.44500000000000001</v>
      </c>
      <c r="Q10" s="1">
        <v>0.27</v>
      </c>
      <c r="R10" t="s">
        <v>32</v>
      </c>
    </row>
    <row r="11" spans="1:19">
      <c r="A11" s="8">
        <v>9</v>
      </c>
      <c r="B11" s="6">
        <f t="shared" ca="1" si="0"/>
        <v>42</v>
      </c>
      <c r="C11" s="7">
        <f ca="1">VLOOKUP(B11,'Tableau de correspondance'!$A$4:$C$104,2)</f>
        <v>4440</v>
      </c>
      <c r="D11" s="4">
        <f ca="1">VLOOKUP(B11,'Tableau de correspondance'!$A$4:$C$104,3)</f>
        <v>17.7</v>
      </c>
      <c r="E11" s="24">
        <f t="shared" ca="1" si="1"/>
        <v>78588</v>
      </c>
      <c r="F11" s="1">
        <v>1</v>
      </c>
      <c r="G11" s="1">
        <v>0.83</v>
      </c>
      <c r="H11" s="1">
        <v>0.71499999999999997</v>
      </c>
      <c r="I11" s="1">
        <v>0.57499999999999996</v>
      </c>
      <c r="J11" s="1">
        <v>0.51</v>
      </c>
      <c r="K11" s="1">
        <v>0.255</v>
      </c>
      <c r="L11" s="1">
        <v>1</v>
      </c>
      <c r="M11" s="1">
        <v>0.89</v>
      </c>
      <c r="N11" s="1">
        <v>0.71499999999999997</v>
      </c>
      <c r="O11" s="1">
        <v>0.55000000000000004</v>
      </c>
      <c r="P11" s="1">
        <v>0.38</v>
      </c>
      <c r="Q11" s="1">
        <v>0.34</v>
      </c>
      <c r="R11" t="s">
        <v>33</v>
      </c>
    </row>
    <row r="12" spans="1:19">
      <c r="A12" s="8">
        <v>10</v>
      </c>
      <c r="B12" s="6">
        <f t="shared" ca="1" si="0"/>
        <v>43</v>
      </c>
      <c r="C12" s="7">
        <f ca="1">VLOOKUP(B12,'Tableau de correspondance'!$A$4:$C$104,2)</f>
        <v>4460</v>
      </c>
      <c r="D12" s="4">
        <f ca="1">VLOOKUP(B12,'Tableau de correspondance'!$A$4:$C$104,3)</f>
        <v>17.8</v>
      </c>
      <c r="E12" s="24">
        <f t="shared" ca="1" si="1"/>
        <v>79388</v>
      </c>
      <c r="F12" s="1">
        <v>1</v>
      </c>
      <c r="G12" s="1">
        <v>0.9</v>
      </c>
      <c r="H12" s="1">
        <v>0.69499999999999995</v>
      </c>
      <c r="I12" s="1">
        <v>0.53</v>
      </c>
      <c r="J12" s="1">
        <v>0.42</v>
      </c>
      <c r="K12" s="1">
        <v>0.26</v>
      </c>
      <c r="L12" s="1">
        <v>1</v>
      </c>
      <c r="M12" s="1">
        <v>0.875</v>
      </c>
      <c r="N12" s="1">
        <v>0.69</v>
      </c>
      <c r="O12" s="1">
        <v>0.53500000000000003</v>
      </c>
      <c r="P12" s="1">
        <v>0.44500000000000001</v>
      </c>
      <c r="Q12" s="1">
        <v>0.255</v>
      </c>
      <c r="R12" t="s">
        <v>34</v>
      </c>
    </row>
    <row r="13" spans="1:19">
      <c r="A13" s="8">
        <v>11</v>
      </c>
      <c r="B13" s="6">
        <f t="shared" ca="1" si="0"/>
        <v>81</v>
      </c>
      <c r="C13" s="7">
        <f ca="1">VLOOKUP(B13,'Tableau de correspondance'!$A$4:$C$104,2)</f>
        <v>5105</v>
      </c>
      <c r="D13" s="4">
        <f ca="1">VLOOKUP(B13,'Tableau de correspondance'!$A$4:$C$104,3)</f>
        <v>20.239999999999998</v>
      </c>
      <c r="E13" s="24">
        <f t="shared" ca="1" si="1"/>
        <v>103325.2</v>
      </c>
      <c r="F13" s="34">
        <f ca="1">SUM(F3:F12)/10</f>
        <v>1</v>
      </c>
      <c r="G13" s="34">
        <f t="shared" ref="G13:Q13" ca="1" si="2">SUM(G3:G12)/10</f>
        <v>0.87949999999999995</v>
      </c>
      <c r="H13" s="34">
        <f t="shared" ca="1" si="2"/>
        <v>0.73899999999999988</v>
      </c>
      <c r="I13" s="34">
        <f t="shared" ca="1" si="2"/>
        <v>0.56600000000000006</v>
      </c>
      <c r="J13" s="34">
        <f t="shared" ca="1" si="2"/>
        <v>0.42649999999999999</v>
      </c>
      <c r="K13" s="34">
        <f t="shared" ca="1" si="2"/>
        <v>0.26099999999999995</v>
      </c>
      <c r="L13" s="34">
        <f t="shared" ca="1" si="2"/>
        <v>1</v>
      </c>
      <c r="M13" s="34">
        <f t="shared" ca="1" si="2"/>
        <v>0.89750000000000019</v>
      </c>
      <c r="N13" s="34">
        <f t="shared" ca="1" si="2"/>
        <v>0.70350000000000001</v>
      </c>
      <c r="O13" s="34">
        <f t="shared" ca="1" si="2"/>
        <v>0.55449999999999999</v>
      </c>
      <c r="P13" s="34">
        <f t="shared" ca="1" si="2"/>
        <v>0.42249999999999999</v>
      </c>
      <c r="Q13" s="34">
        <f t="shared" ca="1" si="2"/>
        <v>0.28649999999999998</v>
      </c>
      <c r="R13" s="35" t="s">
        <v>0</v>
      </c>
    </row>
    <row r="14" spans="1:19">
      <c r="A14" s="8">
        <v>12</v>
      </c>
      <c r="B14" s="6">
        <f t="shared" ca="1" si="0"/>
        <v>52</v>
      </c>
      <c r="C14" s="7">
        <f ca="1">VLOOKUP(B14,'Tableau de correspondance'!$A$4:$C$104,2)</f>
        <v>4640</v>
      </c>
      <c r="D14" s="4">
        <f ca="1">VLOOKUP(B14,'Tableau de correspondance'!$A$4:$C$104,3)</f>
        <v>18.62</v>
      </c>
      <c r="E14" s="24">
        <f t="shared" ca="1" si="1"/>
        <v>86396.800000000003</v>
      </c>
    </row>
    <row r="15" spans="1:19">
      <c r="A15" s="8">
        <v>13</v>
      </c>
      <c r="B15" s="6">
        <f t="shared" ca="1" si="0"/>
        <v>77</v>
      </c>
      <c r="C15" s="7">
        <f ca="1">VLOOKUP(B15,'Tableau de correspondance'!$A$4:$C$104,2)</f>
        <v>5055</v>
      </c>
      <c r="D15" s="4">
        <f ca="1">VLOOKUP(B15,'Tableau de correspondance'!$A$4:$C$104,3)</f>
        <v>20.079999999999998</v>
      </c>
      <c r="E15" s="24">
        <f t="shared" ca="1" si="1"/>
        <v>101504.4</v>
      </c>
    </row>
    <row r="16" spans="1:19">
      <c r="A16" s="8">
        <v>14</v>
      </c>
      <c r="B16" s="6">
        <f t="shared" ca="1" si="0"/>
        <v>25</v>
      </c>
      <c r="C16" s="7">
        <f ca="1">VLOOKUP(B16,'Tableau de correspondance'!$A$4:$C$104,2)</f>
        <v>4175</v>
      </c>
      <c r="D16" s="4">
        <f ca="1">VLOOKUP(B16,'Tableau de correspondance'!$A$4:$C$104,3)</f>
        <v>16</v>
      </c>
      <c r="E16" s="24">
        <f t="shared" ca="1" si="1"/>
        <v>66800</v>
      </c>
    </row>
    <row r="17" spans="1:5">
      <c r="A17" s="8">
        <v>15</v>
      </c>
      <c r="B17" s="6">
        <f t="shared" ca="1" si="0"/>
        <v>3</v>
      </c>
      <c r="C17" s="7">
        <f ca="1">VLOOKUP(B17,'Tableau de correspondance'!$A$4:$C$104,2)</f>
        <v>3930</v>
      </c>
      <c r="D17" s="4">
        <f ca="1">VLOOKUP(B17,'Tableau de correspondance'!$A$4:$C$104,3)</f>
        <v>14.24</v>
      </c>
      <c r="E17" s="24">
        <f t="shared" ca="1" si="1"/>
        <v>55963.200000000004</v>
      </c>
    </row>
    <row r="18" spans="1:5">
      <c r="A18" s="8">
        <v>16</v>
      </c>
      <c r="B18" s="6">
        <f t="shared" ca="1" si="0"/>
        <v>80</v>
      </c>
      <c r="C18" s="7">
        <f ca="1">VLOOKUP(B18,'Tableau de correspondance'!$A$4:$C$104,2)</f>
        <v>5100</v>
      </c>
      <c r="D18" s="4">
        <f ca="1">VLOOKUP(B18,'Tableau de correspondance'!$A$4:$C$104,3)</f>
        <v>20.2</v>
      </c>
      <c r="E18" s="24">
        <f t="shared" ca="1" si="1"/>
        <v>103020</v>
      </c>
    </row>
    <row r="19" spans="1:5">
      <c r="A19" s="8">
        <v>17</v>
      </c>
      <c r="B19" s="6">
        <f t="shared" ca="1" si="0"/>
        <v>68</v>
      </c>
      <c r="C19" s="7">
        <f ca="1">VLOOKUP(B19,'Tableau de correspondance'!$A$4:$C$104,2)</f>
        <v>4920</v>
      </c>
      <c r="D19" s="4">
        <f ca="1">VLOOKUP(B19,'Tableau de correspondance'!$A$4:$C$104,3)</f>
        <v>19.579999999999998</v>
      </c>
      <c r="E19" s="24">
        <f t="shared" ca="1" si="1"/>
        <v>96333.599999999991</v>
      </c>
    </row>
    <row r="20" spans="1:5">
      <c r="A20" s="8">
        <v>18</v>
      </c>
      <c r="B20" s="6">
        <f t="shared" ca="1" si="0"/>
        <v>91</v>
      </c>
      <c r="C20" s="7">
        <f ca="1">VLOOKUP(B20,'Tableau de correspondance'!$A$4:$C$104,2)</f>
        <v>5155</v>
      </c>
      <c r="D20" s="4">
        <f ca="1">VLOOKUP(B20,'Tableau de correspondance'!$A$4:$C$104,3)</f>
        <v>20.64</v>
      </c>
      <c r="E20" s="24">
        <f t="shared" ca="1" si="1"/>
        <v>106399.2</v>
      </c>
    </row>
    <row r="21" spans="1:5">
      <c r="A21" s="8">
        <v>19</v>
      </c>
      <c r="B21" s="6">
        <f t="shared" ca="1" si="0"/>
        <v>78</v>
      </c>
      <c r="C21" s="7">
        <f ca="1">VLOOKUP(B21,'Tableau de correspondance'!$A$4:$C$104,2)</f>
        <v>5070</v>
      </c>
      <c r="D21" s="4">
        <f ca="1">VLOOKUP(B21,'Tableau de correspondance'!$A$4:$C$104,3)</f>
        <v>20.12</v>
      </c>
      <c r="E21" s="24">
        <f t="shared" ca="1" si="1"/>
        <v>102008.40000000001</v>
      </c>
    </row>
    <row r="22" spans="1:5">
      <c r="A22" s="8">
        <v>20</v>
      </c>
      <c r="B22" s="6">
        <f t="shared" ca="1" si="0"/>
        <v>27</v>
      </c>
      <c r="C22" s="7">
        <f ca="1">VLOOKUP(B22,'Tableau de correspondance'!$A$4:$C$104,2)</f>
        <v>4205</v>
      </c>
      <c r="D22" s="4">
        <f ca="1">VLOOKUP(B22,'Tableau de correspondance'!$A$4:$C$104,3)</f>
        <v>16.2</v>
      </c>
      <c r="E22" s="24">
        <f t="shared" ca="1" si="1"/>
        <v>68121</v>
      </c>
    </row>
    <row r="23" spans="1:5">
      <c r="A23" s="8">
        <v>21</v>
      </c>
      <c r="B23" s="6">
        <f t="shared" ca="1" si="0"/>
        <v>42</v>
      </c>
      <c r="C23" s="7">
        <f ca="1">VLOOKUP(B23,'Tableau de correspondance'!$A$4:$C$104,2)</f>
        <v>4440</v>
      </c>
      <c r="D23" s="4">
        <f ca="1">VLOOKUP(B23,'Tableau de correspondance'!$A$4:$C$104,3)</f>
        <v>17.7</v>
      </c>
      <c r="E23" s="24">
        <f t="shared" ca="1" si="1"/>
        <v>78588</v>
      </c>
    </row>
    <row r="24" spans="1:5">
      <c r="A24" s="8">
        <v>22</v>
      </c>
      <c r="B24" s="6">
        <f t="shared" ca="1" si="0"/>
        <v>46</v>
      </c>
      <c r="C24" s="7">
        <f ca="1">VLOOKUP(B24,'Tableau de correspondance'!$A$4:$C$104,2)</f>
        <v>4520</v>
      </c>
      <c r="D24" s="4">
        <f ca="1">VLOOKUP(B24,'Tableau de correspondance'!$A$4:$C$104,3)</f>
        <v>18.100000000000001</v>
      </c>
      <c r="E24" s="24">
        <f t="shared" ca="1" si="1"/>
        <v>81812</v>
      </c>
    </row>
    <row r="25" spans="1:5">
      <c r="A25" s="8">
        <v>23</v>
      </c>
      <c r="B25" s="6">
        <f t="shared" ca="1" si="0"/>
        <v>84</v>
      </c>
      <c r="C25" s="7">
        <f ca="1">VLOOKUP(B25,'Tableau de correspondance'!$A$4:$C$104,2)</f>
        <v>5120</v>
      </c>
      <c r="D25" s="4">
        <f ca="1">VLOOKUP(B25,'Tableau de correspondance'!$A$4:$C$104,3)</f>
        <v>20.36</v>
      </c>
      <c r="E25" s="24">
        <f t="shared" ca="1" si="1"/>
        <v>104243.2</v>
      </c>
    </row>
    <row r="26" spans="1:5">
      <c r="A26" s="8">
        <v>24</v>
      </c>
      <c r="B26" s="6">
        <f t="shared" ca="1" si="0"/>
        <v>63</v>
      </c>
      <c r="C26" s="7">
        <f ca="1">VLOOKUP(B26,'Tableau de correspondance'!$A$4:$C$104,2)</f>
        <v>4845</v>
      </c>
      <c r="D26" s="4">
        <f ca="1">VLOOKUP(B26,'Tableau de correspondance'!$A$4:$C$104,3)</f>
        <v>19.28</v>
      </c>
      <c r="E26" s="24">
        <f t="shared" ca="1" si="1"/>
        <v>93411.6</v>
      </c>
    </row>
    <row r="27" spans="1:5">
      <c r="A27" s="8">
        <v>25</v>
      </c>
      <c r="B27" s="6">
        <f t="shared" ca="1" si="0"/>
        <v>51</v>
      </c>
      <c r="C27" s="7">
        <f ca="1">VLOOKUP(B27,'Tableau de correspondance'!$A$4:$C$104,2)</f>
        <v>4620</v>
      </c>
      <c r="D27" s="4">
        <f ca="1">VLOOKUP(B27,'Tableau de correspondance'!$A$4:$C$104,3)</f>
        <v>18.559999999999999</v>
      </c>
      <c r="E27" s="24">
        <f t="shared" ca="1" si="1"/>
        <v>85747.199999999997</v>
      </c>
    </row>
    <row r="28" spans="1:5">
      <c r="A28" s="8">
        <v>26</v>
      </c>
      <c r="B28" s="6">
        <f t="shared" ca="1" si="0"/>
        <v>88</v>
      </c>
      <c r="C28" s="7">
        <f ca="1">VLOOKUP(B28,'Tableau de correspondance'!$A$4:$C$104,2)</f>
        <v>5140</v>
      </c>
      <c r="D28" s="4">
        <f ca="1">VLOOKUP(B28,'Tableau de correspondance'!$A$4:$C$104,3)</f>
        <v>20.52</v>
      </c>
      <c r="E28" s="24">
        <f t="shared" ca="1" si="1"/>
        <v>105472.8</v>
      </c>
    </row>
    <row r="29" spans="1:5">
      <c r="A29" s="8">
        <v>27</v>
      </c>
      <c r="B29" s="6">
        <f t="shared" ca="1" si="0"/>
        <v>17</v>
      </c>
      <c r="C29" s="7">
        <f ca="1">VLOOKUP(B29,'Tableau de correspondance'!$A$4:$C$104,2)</f>
        <v>4070</v>
      </c>
      <c r="D29" s="4">
        <f ca="1">VLOOKUP(B29,'Tableau de correspondance'!$A$4:$C$104,3)</f>
        <v>15.36</v>
      </c>
      <c r="E29" s="24">
        <f t="shared" ca="1" si="1"/>
        <v>62515.199999999997</v>
      </c>
    </row>
    <row r="30" spans="1:5">
      <c r="A30" s="8">
        <v>28</v>
      </c>
      <c r="B30" s="6">
        <f t="shared" ca="1" si="0"/>
        <v>4</v>
      </c>
      <c r="C30" s="7">
        <f ca="1">VLOOKUP(B30,'Tableau de correspondance'!$A$4:$C$104,2)</f>
        <v>3940</v>
      </c>
      <c r="D30" s="4">
        <f ca="1">VLOOKUP(B30,'Tableau de correspondance'!$A$4:$C$104,3)</f>
        <v>14.32</v>
      </c>
      <c r="E30" s="24">
        <f t="shared" ca="1" si="1"/>
        <v>56420.800000000003</v>
      </c>
    </row>
    <row r="31" spans="1:5">
      <c r="A31" s="8">
        <v>29</v>
      </c>
      <c r="B31" s="6">
        <f t="shared" ca="1" si="0"/>
        <v>49</v>
      </c>
      <c r="C31" s="7">
        <f ca="1">VLOOKUP(B31,'Tableau de correspondance'!$A$4:$C$104,2)</f>
        <v>4580</v>
      </c>
      <c r="D31" s="4">
        <f ca="1">VLOOKUP(B31,'Tableau de correspondance'!$A$4:$C$104,3)</f>
        <v>18.399999999999999</v>
      </c>
      <c r="E31" s="24">
        <f t="shared" ca="1" si="1"/>
        <v>84272</v>
      </c>
    </row>
    <row r="32" spans="1:5">
      <c r="A32" s="8">
        <v>30</v>
      </c>
      <c r="B32" s="6">
        <f t="shared" ca="1" si="0"/>
        <v>62</v>
      </c>
      <c r="C32" s="7">
        <f ca="1">VLOOKUP(B32,'Tableau de correspondance'!$A$4:$C$104,2)</f>
        <v>4830</v>
      </c>
      <c r="D32" s="4">
        <f ca="1">VLOOKUP(B32,'Tableau de correspondance'!$A$4:$C$104,3)</f>
        <v>19.22</v>
      </c>
      <c r="E32" s="24">
        <f t="shared" ca="1" si="1"/>
        <v>92832.599999999991</v>
      </c>
    </row>
    <row r="33" spans="1:5">
      <c r="A33" s="8">
        <v>31</v>
      </c>
      <c r="B33" s="6">
        <f t="shared" ca="1" si="0"/>
        <v>75</v>
      </c>
      <c r="C33" s="7">
        <f ca="1">VLOOKUP(B33,'Tableau de correspondance'!$A$4:$C$104,2)</f>
        <v>5025</v>
      </c>
      <c r="D33" s="4">
        <f ca="1">VLOOKUP(B33,'Tableau de correspondance'!$A$4:$C$104,3)</f>
        <v>20</v>
      </c>
      <c r="E33" s="24">
        <f t="shared" ca="1" si="1"/>
        <v>100500</v>
      </c>
    </row>
    <row r="34" spans="1:5">
      <c r="A34" s="8">
        <v>32</v>
      </c>
      <c r="B34" s="6">
        <f t="shared" ca="1" si="0"/>
        <v>41</v>
      </c>
      <c r="C34" s="7">
        <f ca="1">VLOOKUP(B34,'Tableau de correspondance'!$A$4:$C$104,2)</f>
        <v>4420</v>
      </c>
      <c r="D34" s="4">
        <f ca="1">VLOOKUP(B34,'Tableau de correspondance'!$A$4:$C$104,3)</f>
        <v>17.600000000000001</v>
      </c>
      <c r="E34" s="24">
        <f t="shared" ca="1" si="1"/>
        <v>77792</v>
      </c>
    </row>
    <row r="35" spans="1:5">
      <c r="A35" s="8">
        <v>33</v>
      </c>
      <c r="B35" s="6">
        <f t="shared" ca="1" si="0"/>
        <v>46</v>
      </c>
      <c r="C35" s="7">
        <f ca="1">VLOOKUP(B35,'Tableau de correspondance'!$A$4:$C$104,2)</f>
        <v>4520</v>
      </c>
      <c r="D35" s="4">
        <f ca="1">VLOOKUP(B35,'Tableau de correspondance'!$A$4:$C$104,3)</f>
        <v>18.100000000000001</v>
      </c>
      <c r="E35" s="24">
        <f t="shared" ca="1" si="1"/>
        <v>81812</v>
      </c>
    </row>
    <row r="36" spans="1:5">
      <c r="A36" s="8">
        <v>34</v>
      </c>
      <c r="B36" s="6">
        <f t="shared" ca="1" si="0"/>
        <v>21</v>
      </c>
      <c r="C36" s="7">
        <f ca="1">VLOOKUP(B36,'Tableau de correspondance'!$A$4:$C$104,2)</f>
        <v>4115</v>
      </c>
      <c r="D36" s="4">
        <f ca="1">VLOOKUP(B36,'Tableau de correspondance'!$A$4:$C$104,3)</f>
        <v>15.68</v>
      </c>
      <c r="E36" s="24">
        <f t="shared" ca="1" si="1"/>
        <v>64523.199999999997</v>
      </c>
    </row>
    <row r="37" spans="1:5">
      <c r="A37" s="8">
        <v>35</v>
      </c>
      <c r="B37" s="6">
        <f t="shared" ca="1" si="0"/>
        <v>67</v>
      </c>
      <c r="C37" s="7">
        <f ca="1">VLOOKUP(B37,'Tableau de correspondance'!$A$4:$C$104,2)</f>
        <v>4905</v>
      </c>
      <c r="D37" s="4">
        <f ca="1">VLOOKUP(B37,'Tableau de correspondance'!$A$4:$C$104,3)</f>
        <v>19.52</v>
      </c>
      <c r="E37" s="24">
        <f t="shared" ca="1" si="1"/>
        <v>95745.599999999991</v>
      </c>
    </row>
    <row r="38" spans="1:5">
      <c r="A38" s="8">
        <v>36</v>
      </c>
      <c r="B38" s="6">
        <f t="shared" ca="1" si="0"/>
        <v>81</v>
      </c>
      <c r="C38" s="7">
        <f ca="1">VLOOKUP(B38,'Tableau de correspondance'!$A$4:$C$104,2)</f>
        <v>5105</v>
      </c>
      <c r="D38" s="4">
        <f ca="1">VLOOKUP(B38,'Tableau de correspondance'!$A$4:$C$104,3)</f>
        <v>20.239999999999998</v>
      </c>
      <c r="E38" s="24">
        <f t="shared" ca="1" si="1"/>
        <v>103325.2</v>
      </c>
    </row>
    <row r="39" spans="1:5">
      <c r="A39" s="8">
        <v>37</v>
      </c>
      <c r="B39" s="6">
        <f t="shared" ca="1" si="0"/>
        <v>1</v>
      </c>
      <c r="C39" s="7">
        <f ca="1">VLOOKUP(B39,'Tableau de correspondance'!$A$4:$C$104,2)</f>
        <v>3910</v>
      </c>
      <c r="D39" s="4">
        <f ca="1">VLOOKUP(B39,'Tableau de correspondance'!$A$4:$C$104,3)</f>
        <v>14.08</v>
      </c>
      <c r="E39" s="24">
        <f t="shared" ca="1" si="1"/>
        <v>55052.800000000003</v>
      </c>
    </row>
    <row r="40" spans="1:5">
      <c r="A40" s="8">
        <v>38</v>
      </c>
      <c r="B40" s="6">
        <f t="shared" ca="1" si="0"/>
        <v>82</v>
      </c>
      <c r="C40" s="7">
        <f ca="1">VLOOKUP(B40,'Tableau de correspondance'!$A$4:$C$104,2)</f>
        <v>5110</v>
      </c>
      <c r="D40" s="4">
        <f ca="1">VLOOKUP(B40,'Tableau de correspondance'!$A$4:$C$104,3)</f>
        <v>20.28</v>
      </c>
      <c r="E40" s="24">
        <f t="shared" ca="1" si="1"/>
        <v>103630.8</v>
      </c>
    </row>
    <row r="41" spans="1:5">
      <c r="A41" s="8">
        <v>39</v>
      </c>
      <c r="B41" s="6">
        <f t="shared" ca="1" si="0"/>
        <v>46</v>
      </c>
      <c r="C41" s="7">
        <f ca="1">VLOOKUP(B41,'Tableau de correspondance'!$A$4:$C$104,2)</f>
        <v>4520</v>
      </c>
      <c r="D41" s="4">
        <f ca="1">VLOOKUP(B41,'Tableau de correspondance'!$A$4:$C$104,3)</f>
        <v>18.100000000000001</v>
      </c>
      <c r="E41" s="24">
        <f t="shared" ca="1" si="1"/>
        <v>81812</v>
      </c>
    </row>
    <row r="42" spans="1:5">
      <c r="A42" s="8">
        <v>40</v>
      </c>
      <c r="B42" s="6">
        <f t="shared" ca="1" si="0"/>
        <v>36</v>
      </c>
      <c r="C42" s="7">
        <f ca="1">VLOOKUP(B42,'Tableau de correspondance'!$A$4:$C$104,2)</f>
        <v>4340</v>
      </c>
      <c r="D42" s="4">
        <f ca="1">VLOOKUP(B42,'Tableau de correspondance'!$A$4:$C$104,3)</f>
        <v>17.100000000000001</v>
      </c>
      <c r="E42" s="24">
        <f t="shared" ca="1" si="1"/>
        <v>74214</v>
      </c>
    </row>
    <row r="43" spans="1:5">
      <c r="A43" s="8">
        <v>41</v>
      </c>
      <c r="B43" s="6">
        <f t="shared" ca="1" si="0"/>
        <v>35</v>
      </c>
      <c r="C43" s="7">
        <f ca="1">VLOOKUP(B43,'Tableau de correspondance'!$A$4:$C$104,2)</f>
        <v>4325</v>
      </c>
      <c r="D43" s="4">
        <f ca="1">VLOOKUP(B43,'Tableau de correspondance'!$A$4:$C$104,3)</f>
        <v>17</v>
      </c>
      <c r="E43" s="24">
        <f t="shared" ca="1" si="1"/>
        <v>73525</v>
      </c>
    </row>
    <row r="44" spans="1:5">
      <c r="A44" s="8">
        <v>42</v>
      </c>
      <c r="B44" s="6">
        <f t="shared" ca="1" si="0"/>
        <v>21</v>
      </c>
      <c r="C44" s="7">
        <f ca="1">VLOOKUP(B44,'Tableau de correspondance'!$A$4:$C$104,2)</f>
        <v>4115</v>
      </c>
      <c r="D44" s="4">
        <f ca="1">VLOOKUP(B44,'Tableau de correspondance'!$A$4:$C$104,3)</f>
        <v>15.68</v>
      </c>
      <c r="E44" s="24">
        <f t="shared" ca="1" si="1"/>
        <v>64523.199999999997</v>
      </c>
    </row>
    <row r="45" spans="1:5">
      <c r="A45" s="8">
        <v>43</v>
      </c>
      <c r="B45" s="6">
        <f t="shared" ca="1" si="0"/>
        <v>57</v>
      </c>
      <c r="C45" s="7">
        <f ca="1">VLOOKUP(B45,'Tableau de correspondance'!$A$4:$C$104,2)</f>
        <v>4740</v>
      </c>
      <c r="D45" s="4">
        <f ca="1">VLOOKUP(B45,'Tableau de correspondance'!$A$4:$C$104,3)</f>
        <v>18.920000000000002</v>
      </c>
      <c r="E45" s="24">
        <f t="shared" ca="1" si="1"/>
        <v>89680.8</v>
      </c>
    </row>
    <row r="46" spans="1:5">
      <c r="A46" s="8">
        <v>44</v>
      </c>
      <c r="B46" s="6">
        <f t="shared" ca="1" si="0"/>
        <v>55</v>
      </c>
      <c r="C46" s="7">
        <f ca="1">VLOOKUP(B46,'Tableau de correspondance'!$A$4:$C$104,2)</f>
        <v>4700</v>
      </c>
      <c r="D46" s="4">
        <f ca="1">VLOOKUP(B46,'Tableau de correspondance'!$A$4:$C$104,3)</f>
        <v>18.8</v>
      </c>
      <c r="E46" s="24">
        <f t="shared" ca="1" si="1"/>
        <v>88360</v>
      </c>
    </row>
    <row r="47" spans="1:5">
      <c r="A47" s="8">
        <v>45</v>
      </c>
      <c r="B47" s="6">
        <f t="shared" ca="1" si="0"/>
        <v>66</v>
      </c>
      <c r="C47" s="7">
        <f ca="1">VLOOKUP(B47,'Tableau de correspondance'!$A$4:$C$104,2)</f>
        <v>4890</v>
      </c>
      <c r="D47" s="4">
        <f ca="1">VLOOKUP(B47,'Tableau de correspondance'!$A$4:$C$104,3)</f>
        <v>19.46</v>
      </c>
      <c r="E47" s="24">
        <f t="shared" ca="1" si="1"/>
        <v>95159.400000000009</v>
      </c>
    </row>
    <row r="48" spans="1:5">
      <c r="A48" s="8">
        <v>46</v>
      </c>
      <c r="B48" s="6">
        <f t="shared" ca="1" si="0"/>
        <v>49</v>
      </c>
      <c r="C48" s="7">
        <f ca="1">VLOOKUP(B48,'Tableau de correspondance'!$A$4:$C$104,2)</f>
        <v>4580</v>
      </c>
      <c r="D48" s="4">
        <f ca="1">VLOOKUP(B48,'Tableau de correspondance'!$A$4:$C$104,3)</f>
        <v>18.399999999999999</v>
      </c>
      <c r="E48" s="24">
        <f t="shared" ca="1" si="1"/>
        <v>84272</v>
      </c>
    </row>
    <row r="49" spans="1:5">
      <c r="A49" s="8">
        <v>47</v>
      </c>
      <c r="B49" s="6">
        <f t="shared" ca="1" si="0"/>
        <v>15</v>
      </c>
      <c r="C49" s="7">
        <f ca="1">VLOOKUP(B49,'Tableau de correspondance'!$A$4:$C$104,2)</f>
        <v>4050</v>
      </c>
      <c r="D49" s="4">
        <f ca="1">VLOOKUP(B49,'Tableau de correspondance'!$A$4:$C$104,3)</f>
        <v>15.2</v>
      </c>
      <c r="E49" s="24">
        <f t="shared" ca="1" si="1"/>
        <v>61560</v>
      </c>
    </row>
    <row r="50" spans="1:5">
      <c r="A50" s="8">
        <v>48</v>
      </c>
      <c r="B50" s="6">
        <f t="shared" ca="1" si="0"/>
        <v>11</v>
      </c>
      <c r="C50" s="7">
        <f ca="1">VLOOKUP(B50,'Tableau de correspondance'!$A$4:$C$104,2)</f>
        <v>4010</v>
      </c>
      <c r="D50" s="4">
        <f ca="1">VLOOKUP(B50,'Tableau de correspondance'!$A$4:$C$104,3)</f>
        <v>14.88</v>
      </c>
      <c r="E50" s="24">
        <f t="shared" ca="1" si="1"/>
        <v>59668.800000000003</v>
      </c>
    </row>
    <row r="51" spans="1:5">
      <c r="A51" s="8">
        <v>49</v>
      </c>
      <c r="B51" s="6">
        <f t="shared" ca="1" si="0"/>
        <v>57</v>
      </c>
      <c r="C51" s="7">
        <f ca="1">VLOOKUP(B51,'Tableau de correspondance'!$A$4:$C$104,2)</f>
        <v>4740</v>
      </c>
      <c r="D51" s="4">
        <f ca="1">VLOOKUP(B51,'Tableau de correspondance'!$A$4:$C$104,3)</f>
        <v>18.920000000000002</v>
      </c>
      <c r="E51" s="24">
        <f t="shared" ca="1" si="1"/>
        <v>89680.8</v>
      </c>
    </row>
    <row r="52" spans="1:5">
      <c r="A52" s="8">
        <v>50</v>
      </c>
      <c r="B52" s="6">
        <f t="shared" ca="1" si="0"/>
        <v>93</v>
      </c>
      <c r="C52" s="7">
        <f ca="1">VLOOKUP(B52,'Tableau de correspondance'!$A$4:$C$104,2)</f>
        <v>5165</v>
      </c>
      <c r="D52" s="4">
        <f ca="1">VLOOKUP(B52,'Tableau de correspondance'!$A$4:$C$104,3)</f>
        <v>20.72</v>
      </c>
      <c r="E52" s="24">
        <f t="shared" ca="1" si="1"/>
        <v>107018.79999999999</v>
      </c>
    </row>
    <row r="53" spans="1:5">
      <c r="A53" s="8">
        <v>51</v>
      </c>
      <c r="B53" s="6">
        <f t="shared" ca="1" si="0"/>
        <v>7</v>
      </c>
      <c r="C53" s="7">
        <f ca="1">VLOOKUP(B53,'Tableau de correspondance'!$A$4:$C$104,2)</f>
        <v>3970</v>
      </c>
      <c r="D53" s="4">
        <f ca="1">VLOOKUP(B53,'Tableau de correspondance'!$A$4:$C$104,3)</f>
        <v>14.56</v>
      </c>
      <c r="E53" s="24">
        <f t="shared" ref="E53:E116" ca="1" si="3">C53*D53</f>
        <v>57803.200000000004</v>
      </c>
    </row>
    <row r="54" spans="1:5">
      <c r="A54" s="8">
        <v>52</v>
      </c>
      <c r="B54" s="6">
        <f t="shared" ca="1" si="0"/>
        <v>48</v>
      </c>
      <c r="C54" s="7">
        <f ca="1">VLOOKUP(B54,'Tableau de correspondance'!$A$4:$C$104,2)</f>
        <v>4560</v>
      </c>
      <c r="D54" s="4">
        <f ca="1">VLOOKUP(B54,'Tableau de correspondance'!$A$4:$C$104,3)</f>
        <v>18.3</v>
      </c>
      <c r="E54" s="24">
        <f t="shared" ca="1" si="3"/>
        <v>83448</v>
      </c>
    </row>
    <row r="55" spans="1:5">
      <c r="A55" s="8">
        <v>53</v>
      </c>
      <c r="B55" s="6">
        <f t="shared" ca="1" si="0"/>
        <v>90</v>
      </c>
      <c r="C55" s="7">
        <f ca="1">VLOOKUP(B55,'Tableau de correspondance'!$A$4:$C$104,2)</f>
        <v>5150</v>
      </c>
      <c r="D55" s="4">
        <f ca="1">VLOOKUP(B55,'Tableau de correspondance'!$A$4:$C$104,3)</f>
        <v>20.6</v>
      </c>
      <c r="E55" s="24">
        <f t="shared" ca="1" si="3"/>
        <v>106090.00000000001</v>
      </c>
    </row>
    <row r="56" spans="1:5">
      <c r="A56" s="8">
        <v>54</v>
      </c>
      <c r="B56" s="6">
        <f t="shared" ca="1" si="0"/>
        <v>91</v>
      </c>
      <c r="C56" s="7">
        <f ca="1">VLOOKUP(B56,'Tableau de correspondance'!$A$4:$C$104,2)</f>
        <v>5155</v>
      </c>
      <c r="D56" s="4">
        <f ca="1">VLOOKUP(B56,'Tableau de correspondance'!$A$4:$C$104,3)</f>
        <v>20.64</v>
      </c>
      <c r="E56" s="24">
        <f t="shared" ca="1" si="3"/>
        <v>106399.2</v>
      </c>
    </row>
    <row r="57" spans="1:5">
      <c r="A57" s="8">
        <v>55</v>
      </c>
      <c r="B57" s="6">
        <f t="shared" ca="1" si="0"/>
        <v>11</v>
      </c>
      <c r="C57" s="7">
        <f ca="1">VLOOKUP(B57,'Tableau de correspondance'!$A$4:$C$104,2)</f>
        <v>4010</v>
      </c>
      <c r="D57" s="4">
        <f ca="1">VLOOKUP(B57,'Tableau de correspondance'!$A$4:$C$104,3)</f>
        <v>14.88</v>
      </c>
      <c r="E57" s="24">
        <f t="shared" ca="1" si="3"/>
        <v>59668.800000000003</v>
      </c>
    </row>
    <row r="58" spans="1:5">
      <c r="A58" s="8">
        <v>56</v>
      </c>
      <c r="B58" s="6">
        <f t="shared" ca="1" si="0"/>
        <v>95</v>
      </c>
      <c r="C58" s="7">
        <f ca="1">VLOOKUP(B58,'Tableau de correspondance'!$A$4:$C$104,2)</f>
        <v>5175</v>
      </c>
      <c r="D58" s="4">
        <f ca="1">VLOOKUP(B58,'Tableau de correspondance'!$A$4:$C$104,3)</f>
        <v>20.8</v>
      </c>
      <c r="E58" s="24">
        <f t="shared" ca="1" si="3"/>
        <v>107640</v>
      </c>
    </row>
    <row r="59" spans="1:5">
      <c r="A59" s="8">
        <v>57</v>
      </c>
      <c r="B59" s="6">
        <f t="shared" ca="1" si="0"/>
        <v>58</v>
      </c>
      <c r="C59" s="7">
        <f ca="1">VLOOKUP(B59,'Tableau de correspondance'!$A$4:$C$104,2)</f>
        <v>4760</v>
      </c>
      <c r="D59" s="4">
        <f ca="1">VLOOKUP(B59,'Tableau de correspondance'!$A$4:$C$104,3)</f>
        <v>18.98</v>
      </c>
      <c r="E59" s="24">
        <f t="shared" ca="1" si="3"/>
        <v>90344.8</v>
      </c>
    </row>
    <row r="60" spans="1:5">
      <c r="A60" s="8">
        <v>58</v>
      </c>
      <c r="B60" s="6">
        <f t="shared" ca="1" si="0"/>
        <v>77</v>
      </c>
      <c r="C60" s="7">
        <f ca="1">VLOOKUP(B60,'Tableau de correspondance'!$A$4:$C$104,2)</f>
        <v>5055</v>
      </c>
      <c r="D60" s="4">
        <f ca="1">VLOOKUP(B60,'Tableau de correspondance'!$A$4:$C$104,3)</f>
        <v>20.079999999999998</v>
      </c>
      <c r="E60" s="24">
        <f t="shared" ca="1" si="3"/>
        <v>101504.4</v>
      </c>
    </row>
    <row r="61" spans="1:5">
      <c r="A61" s="8">
        <v>59</v>
      </c>
      <c r="B61" s="6">
        <f t="shared" ca="1" si="0"/>
        <v>76</v>
      </c>
      <c r="C61" s="7">
        <f ca="1">VLOOKUP(B61,'Tableau de correspondance'!$A$4:$C$104,2)</f>
        <v>5040</v>
      </c>
      <c r="D61" s="4">
        <f ca="1">VLOOKUP(B61,'Tableau de correspondance'!$A$4:$C$104,3)</f>
        <v>20.04</v>
      </c>
      <c r="E61" s="24">
        <f t="shared" ca="1" si="3"/>
        <v>101001.59999999999</v>
      </c>
    </row>
    <row r="62" spans="1:5">
      <c r="A62" s="8">
        <v>60</v>
      </c>
      <c r="B62" s="6">
        <f t="shared" ca="1" si="0"/>
        <v>64</v>
      </c>
      <c r="C62" s="7">
        <f ca="1">VLOOKUP(B62,'Tableau de correspondance'!$A$4:$C$104,2)</f>
        <v>4860</v>
      </c>
      <c r="D62" s="4">
        <f ca="1">VLOOKUP(B62,'Tableau de correspondance'!$A$4:$C$104,3)</f>
        <v>19.34</v>
      </c>
      <c r="E62" s="24">
        <f t="shared" ca="1" si="3"/>
        <v>93992.4</v>
      </c>
    </row>
    <row r="63" spans="1:5">
      <c r="A63" s="8">
        <v>61</v>
      </c>
      <c r="B63" s="6">
        <f t="shared" ca="1" si="0"/>
        <v>29</v>
      </c>
      <c r="C63" s="7">
        <f ca="1">VLOOKUP(B63,'Tableau de correspondance'!$A$4:$C$104,2)</f>
        <v>4235</v>
      </c>
      <c r="D63" s="4">
        <f ca="1">VLOOKUP(B63,'Tableau de correspondance'!$A$4:$C$104,3)</f>
        <v>16.399999999999999</v>
      </c>
      <c r="E63" s="24">
        <f t="shared" ca="1" si="3"/>
        <v>69454</v>
      </c>
    </row>
    <row r="64" spans="1:5">
      <c r="A64" s="8">
        <v>62</v>
      </c>
      <c r="B64" s="6">
        <f t="shared" ca="1" si="0"/>
        <v>80</v>
      </c>
      <c r="C64" s="7">
        <f ca="1">VLOOKUP(B64,'Tableau de correspondance'!$A$4:$C$104,2)</f>
        <v>5100</v>
      </c>
      <c r="D64" s="4">
        <f ca="1">VLOOKUP(B64,'Tableau de correspondance'!$A$4:$C$104,3)</f>
        <v>20.2</v>
      </c>
      <c r="E64" s="24">
        <f t="shared" ca="1" si="3"/>
        <v>103020</v>
      </c>
    </row>
    <row r="65" spans="1:5">
      <c r="A65" s="8">
        <v>63</v>
      </c>
      <c r="B65" s="6">
        <f t="shared" ca="1" si="0"/>
        <v>73</v>
      </c>
      <c r="C65" s="7">
        <f ca="1">VLOOKUP(B65,'Tableau de correspondance'!$A$4:$C$104,2)</f>
        <v>4995</v>
      </c>
      <c r="D65" s="4">
        <f ca="1">VLOOKUP(B65,'Tableau de correspondance'!$A$4:$C$104,3)</f>
        <v>19.88</v>
      </c>
      <c r="E65" s="24">
        <f t="shared" ca="1" si="3"/>
        <v>99300.599999999991</v>
      </c>
    </row>
    <row r="66" spans="1:5">
      <c r="A66" s="8">
        <v>64</v>
      </c>
      <c r="B66" s="6">
        <f t="shared" ca="1" si="0"/>
        <v>63</v>
      </c>
      <c r="C66" s="7">
        <f ca="1">VLOOKUP(B66,'Tableau de correspondance'!$A$4:$C$104,2)</f>
        <v>4845</v>
      </c>
      <c r="D66" s="4">
        <f ca="1">VLOOKUP(B66,'Tableau de correspondance'!$A$4:$C$104,3)</f>
        <v>19.28</v>
      </c>
      <c r="E66" s="24">
        <f t="shared" ca="1" si="3"/>
        <v>93411.6</v>
      </c>
    </row>
    <row r="67" spans="1:5">
      <c r="A67" s="8">
        <v>65</v>
      </c>
      <c r="B67" s="6">
        <f t="shared" ca="1" si="0"/>
        <v>13</v>
      </c>
      <c r="C67" s="7">
        <f ca="1">VLOOKUP(B67,'Tableau de correspondance'!$A$4:$C$104,2)</f>
        <v>4030</v>
      </c>
      <c r="D67" s="4">
        <f ca="1">VLOOKUP(B67,'Tableau de correspondance'!$A$4:$C$104,3)</f>
        <v>15.04</v>
      </c>
      <c r="E67" s="24">
        <f t="shared" ca="1" si="3"/>
        <v>60611.199999999997</v>
      </c>
    </row>
    <row r="68" spans="1:5">
      <c r="A68" s="8">
        <v>66</v>
      </c>
      <c r="B68" s="6">
        <f t="shared" ref="B68:B131" ca="1" si="4">TRUNC(100*RAND(),0)</f>
        <v>20</v>
      </c>
      <c r="C68" s="7">
        <f ca="1">VLOOKUP(B68,'Tableau de correspondance'!$A$4:$C$104,2)</f>
        <v>4100</v>
      </c>
      <c r="D68" s="4">
        <f ca="1">VLOOKUP(B68,'Tableau de correspondance'!$A$4:$C$104,3)</f>
        <v>15.6</v>
      </c>
      <c r="E68" s="24">
        <f t="shared" ca="1" si="3"/>
        <v>63960</v>
      </c>
    </row>
    <row r="69" spans="1:5">
      <c r="A69" s="8">
        <v>67</v>
      </c>
      <c r="B69" s="6">
        <f t="shared" ca="1" si="4"/>
        <v>81</v>
      </c>
      <c r="C69" s="7">
        <f ca="1">VLOOKUP(B69,'Tableau de correspondance'!$A$4:$C$104,2)</f>
        <v>5105</v>
      </c>
      <c r="D69" s="4">
        <f ca="1">VLOOKUP(B69,'Tableau de correspondance'!$A$4:$C$104,3)</f>
        <v>20.239999999999998</v>
      </c>
      <c r="E69" s="24">
        <f t="shared" ca="1" si="3"/>
        <v>103325.2</v>
      </c>
    </row>
    <row r="70" spans="1:5">
      <c r="A70" s="8">
        <v>68</v>
      </c>
      <c r="B70" s="6">
        <f t="shared" ca="1" si="4"/>
        <v>79</v>
      </c>
      <c r="C70" s="7">
        <f ca="1">VLOOKUP(B70,'Tableau de correspondance'!$A$4:$C$104,2)</f>
        <v>5085</v>
      </c>
      <c r="D70" s="4">
        <f ca="1">VLOOKUP(B70,'Tableau de correspondance'!$A$4:$C$104,3)</f>
        <v>20.16</v>
      </c>
      <c r="E70" s="24">
        <f t="shared" ca="1" si="3"/>
        <v>102513.60000000001</v>
      </c>
    </row>
    <row r="71" spans="1:5">
      <c r="A71" s="8">
        <v>69</v>
      </c>
      <c r="B71" s="6">
        <f t="shared" ca="1" si="4"/>
        <v>17</v>
      </c>
      <c r="C71" s="7">
        <f ca="1">VLOOKUP(B71,'Tableau de correspondance'!$A$4:$C$104,2)</f>
        <v>4070</v>
      </c>
      <c r="D71" s="4">
        <f ca="1">VLOOKUP(B71,'Tableau de correspondance'!$A$4:$C$104,3)</f>
        <v>15.36</v>
      </c>
      <c r="E71" s="24">
        <f t="shared" ca="1" si="3"/>
        <v>62515.199999999997</v>
      </c>
    </row>
    <row r="72" spans="1:5">
      <c r="A72" s="8">
        <v>70</v>
      </c>
      <c r="B72" s="6">
        <f t="shared" ca="1" si="4"/>
        <v>66</v>
      </c>
      <c r="C72" s="7">
        <f ca="1">VLOOKUP(B72,'Tableau de correspondance'!$A$4:$C$104,2)</f>
        <v>4890</v>
      </c>
      <c r="D72" s="4">
        <f ca="1">VLOOKUP(B72,'Tableau de correspondance'!$A$4:$C$104,3)</f>
        <v>19.46</v>
      </c>
      <c r="E72" s="24">
        <f t="shared" ca="1" si="3"/>
        <v>95159.400000000009</v>
      </c>
    </row>
    <row r="73" spans="1:5">
      <c r="A73" s="8">
        <v>71</v>
      </c>
      <c r="B73" s="6">
        <f t="shared" ca="1" si="4"/>
        <v>76</v>
      </c>
      <c r="C73" s="7">
        <f ca="1">VLOOKUP(B73,'Tableau de correspondance'!$A$4:$C$104,2)</f>
        <v>5040</v>
      </c>
      <c r="D73" s="4">
        <f ca="1">VLOOKUP(B73,'Tableau de correspondance'!$A$4:$C$104,3)</f>
        <v>20.04</v>
      </c>
      <c r="E73" s="24">
        <f t="shared" ca="1" si="3"/>
        <v>101001.59999999999</v>
      </c>
    </row>
    <row r="74" spans="1:5">
      <c r="A74" s="8">
        <v>72</v>
      </c>
      <c r="B74" s="6">
        <f t="shared" ca="1" si="4"/>
        <v>45</v>
      </c>
      <c r="C74" s="7">
        <f ca="1">VLOOKUP(B74,'Tableau de correspondance'!$A$4:$C$104,2)</f>
        <v>4500</v>
      </c>
      <c r="D74" s="4">
        <f ca="1">VLOOKUP(B74,'Tableau de correspondance'!$A$4:$C$104,3)</f>
        <v>18</v>
      </c>
      <c r="E74" s="24">
        <f t="shared" ca="1" si="3"/>
        <v>81000</v>
      </c>
    </row>
    <row r="75" spans="1:5">
      <c r="A75" s="8">
        <v>73</v>
      </c>
      <c r="B75" s="6">
        <f t="shared" ca="1" si="4"/>
        <v>72</v>
      </c>
      <c r="C75" s="7">
        <f ca="1">VLOOKUP(B75,'Tableau de correspondance'!$A$4:$C$104,2)</f>
        <v>4980</v>
      </c>
      <c r="D75" s="4">
        <f ca="1">VLOOKUP(B75,'Tableau de correspondance'!$A$4:$C$104,3)</f>
        <v>19.82</v>
      </c>
      <c r="E75" s="24">
        <f t="shared" ca="1" si="3"/>
        <v>98703.6</v>
      </c>
    </row>
    <row r="76" spans="1:5">
      <c r="A76" s="8">
        <v>74</v>
      </c>
      <c r="B76" s="6">
        <f t="shared" ca="1" si="4"/>
        <v>86</v>
      </c>
      <c r="C76" s="7">
        <f ca="1">VLOOKUP(B76,'Tableau de correspondance'!$A$4:$C$104,2)</f>
        <v>5130</v>
      </c>
      <c r="D76" s="4">
        <f ca="1">VLOOKUP(B76,'Tableau de correspondance'!$A$4:$C$104,3)</f>
        <v>20.440000000000001</v>
      </c>
      <c r="E76" s="24">
        <f t="shared" ca="1" si="3"/>
        <v>104857.20000000001</v>
      </c>
    </row>
    <row r="77" spans="1:5">
      <c r="A77" s="8">
        <v>75</v>
      </c>
      <c r="B77" s="6">
        <f t="shared" ca="1" si="4"/>
        <v>25</v>
      </c>
      <c r="C77" s="7">
        <f ca="1">VLOOKUP(B77,'Tableau de correspondance'!$A$4:$C$104,2)</f>
        <v>4175</v>
      </c>
      <c r="D77" s="4">
        <f ca="1">VLOOKUP(B77,'Tableau de correspondance'!$A$4:$C$104,3)</f>
        <v>16</v>
      </c>
      <c r="E77" s="24">
        <f t="shared" ca="1" si="3"/>
        <v>66800</v>
      </c>
    </row>
    <row r="78" spans="1:5">
      <c r="A78" s="8">
        <v>76</v>
      </c>
      <c r="B78" s="6">
        <f t="shared" ca="1" si="4"/>
        <v>50</v>
      </c>
      <c r="C78" s="7">
        <f ca="1">VLOOKUP(B78,'Tableau de correspondance'!$A$4:$C$104,2)</f>
        <v>4600</v>
      </c>
      <c r="D78" s="4">
        <f ca="1">VLOOKUP(B78,'Tableau de correspondance'!$A$4:$C$104,3)</f>
        <v>18.5</v>
      </c>
      <c r="E78" s="24">
        <f t="shared" ca="1" si="3"/>
        <v>85100</v>
      </c>
    </row>
    <row r="79" spans="1:5">
      <c r="A79" s="8">
        <v>77</v>
      </c>
      <c r="B79" s="6">
        <f t="shared" ca="1" si="4"/>
        <v>58</v>
      </c>
      <c r="C79" s="7">
        <f ca="1">VLOOKUP(B79,'Tableau de correspondance'!$A$4:$C$104,2)</f>
        <v>4760</v>
      </c>
      <c r="D79" s="4">
        <f ca="1">VLOOKUP(B79,'Tableau de correspondance'!$A$4:$C$104,3)</f>
        <v>18.98</v>
      </c>
      <c r="E79" s="24">
        <f t="shared" ca="1" si="3"/>
        <v>90344.8</v>
      </c>
    </row>
    <row r="80" spans="1:5">
      <c r="A80" s="8">
        <v>78</v>
      </c>
      <c r="B80" s="6">
        <f t="shared" ca="1" si="4"/>
        <v>9</v>
      </c>
      <c r="C80" s="7">
        <f ca="1">VLOOKUP(B80,'Tableau de correspondance'!$A$4:$C$104,2)</f>
        <v>3990</v>
      </c>
      <c r="D80" s="4">
        <f ca="1">VLOOKUP(B80,'Tableau de correspondance'!$A$4:$C$104,3)</f>
        <v>14.72</v>
      </c>
      <c r="E80" s="24">
        <f t="shared" ca="1" si="3"/>
        <v>58732.800000000003</v>
      </c>
    </row>
    <row r="81" spans="1:5">
      <c r="A81" s="8">
        <v>79</v>
      </c>
      <c r="B81" s="6">
        <f t="shared" ca="1" si="4"/>
        <v>65</v>
      </c>
      <c r="C81" s="7">
        <f ca="1">VLOOKUP(B81,'Tableau de correspondance'!$A$4:$C$104,2)</f>
        <v>4875</v>
      </c>
      <c r="D81" s="4">
        <f ca="1">VLOOKUP(B81,'Tableau de correspondance'!$A$4:$C$104,3)</f>
        <v>19.399999999999999</v>
      </c>
      <c r="E81" s="24">
        <f t="shared" ca="1" si="3"/>
        <v>94575</v>
      </c>
    </row>
    <row r="82" spans="1:5">
      <c r="A82" s="8">
        <v>80</v>
      </c>
      <c r="B82" s="6">
        <f t="shared" ca="1" si="4"/>
        <v>24</v>
      </c>
      <c r="C82" s="7">
        <f ca="1">VLOOKUP(B82,'Tableau de correspondance'!$A$4:$C$104,2)</f>
        <v>4160</v>
      </c>
      <c r="D82" s="4">
        <f ca="1">VLOOKUP(B82,'Tableau de correspondance'!$A$4:$C$104,3)</f>
        <v>15.92</v>
      </c>
      <c r="E82" s="24">
        <f t="shared" ca="1" si="3"/>
        <v>66227.199999999997</v>
      </c>
    </row>
    <row r="83" spans="1:5">
      <c r="A83" s="8">
        <v>81</v>
      </c>
      <c r="B83" s="6">
        <f t="shared" ca="1" si="4"/>
        <v>62</v>
      </c>
      <c r="C83" s="7">
        <f ca="1">VLOOKUP(B83,'Tableau de correspondance'!$A$4:$C$104,2)</f>
        <v>4830</v>
      </c>
      <c r="D83" s="4">
        <f ca="1">VLOOKUP(B83,'Tableau de correspondance'!$A$4:$C$104,3)</f>
        <v>19.22</v>
      </c>
      <c r="E83" s="24">
        <f t="shared" ca="1" si="3"/>
        <v>92832.599999999991</v>
      </c>
    </row>
    <row r="84" spans="1:5">
      <c r="A84" s="8">
        <v>82</v>
      </c>
      <c r="B84" s="6">
        <f t="shared" ca="1" si="4"/>
        <v>96</v>
      </c>
      <c r="C84" s="7">
        <f ca="1">VLOOKUP(B84,'Tableau de correspondance'!$A$4:$C$104,2)</f>
        <v>5180</v>
      </c>
      <c r="D84" s="4">
        <f ca="1">VLOOKUP(B84,'Tableau de correspondance'!$A$4:$C$104,3)</f>
        <v>20.84</v>
      </c>
      <c r="E84" s="24">
        <f t="shared" ca="1" si="3"/>
        <v>107951.2</v>
      </c>
    </row>
    <row r="85" spans="1:5">
      <c r="A85" s="8">
        <v>83</v>
      </c>
      <c r="B85" s="6">
        <f t="shared" ca="1" si="4"/>
        <v>39</v>
      </c>
      <c r="C85" s="7">
        <f ca="1">VLOOKUP(B85,'Tableau de correspondance'!$A$4:$C$104,2)</f>
        <v>4385</v>
      </c>
      <c r="D85" s="4">
        <f ca="1">VLOOKUP(B85,'Tableau de correspondance'!$A$4:$C$104,3)</f>
        <v>17.399999999999999</v>
      </c>
      <c r="E85" s="24">
        <f t="shared" ca="1" si="3"/>
        <v>76299</v>
      </c>
    </row>
    <row r="86" spans="1:5">
      <c r="A86" s="8">
        <v>84</v>
      </c>
      <c r="B86" s="6">
        <f t="shared" ca="1" si="4"/>
        <v>49</v>
      </c>
      <c r="C86" s="7">
        <f ca="1">VLOOKUP(B86,'Tableau de correspondance'!$A$4:$C$104,2)</f>
        <v>4580</v>
      </c>
      <c r="D86" s="4">
        <f ca="1">VLOOKUP(B86,'Tableau de correspondance'!$A$4:$C$104,3)</f>
        <v>18.399999999999999</v>
      </c>
      <c r="E86" s="24">
        <f t="shared" ca="1" si="3"/>
        <v>84272</v>
      </c>
    </row>
    <row r="87" spans="1:5">
      <c r="A87" s="8">
        <v>85</v>
      </c>
      <c r="B87" s="6">
        <f t="shared" ca="1" si="4"/>
        <v>65</v>
      </c>
      <c r="C87" s="7">
        <f ca="1">VLOOKUP(B87,'Tableau de correspondance'!$A$4:$C$104,2)</f>
        <v>4875</v>
      </c>
      <c r="D87" s="4">
        <f ca="1">VLOOKUP(B87,'Tableau de correspondance'!$A$4:$C$104,3)</f>
        <v>19.399999999999999</v>
      </c>
      <c r="E87" s="24">
        <f t="shared" ca="1" si="3"/>
        <v>94575</v>
      </c>
    </row>
    <row r="88" spans="1:5">
      <c r="A88" s="8">
        <v>86</v>
      </c>
      <c r="B88" s="6">
        <f t="shared" ca="1" si="4"/>
        <v>2</v>
      </c>
      <c r="C88" s="7">
        <f ca="1">VLOOKUP(B88,'Tableau de correspondance'!$A$4:$C$104,2)</f>
        <v>3920</v>
      </c>
      <c r="D88" s="4">
        <f ca="1">VLOOKUP(B88,'Tableau de correspondance'!$A$4:$C$104,3)</f>
        <v>14.16</v>
      </c>
      <c r="E88" s="24">
        <f t="shared" ca="1" si="3"/>
        <v>55507.199999999997</v>
      </c>
    </row>
    <row r="89" spans="1:5">
      <c r="A89" s="8">
        <v>87</v>
      </c>
      <c r="B89" s="6">
        <f t="shared" ca="1" si="4"/>
        <v>44</v>
      </c>
      <c r="C89" s="7">
        <f ca="1">VLOOKUP(B89,'Tableau de correspondance'!$A$4:$C$104,2)</f>
        <v>4480</v>
      </c>
      <c r="D89" s="4">
        <f ca="1">VLOOKUP(B89,'Tableau de correspondance'!$A$4:$C$104,3)</f>
        <v>17.899999999999999</v>
      </c>
      <c r="E89" s="24">
        <f t="shared" ca="1" si="3"/>
        <v>80192</v>
      </c>
    </row>
    <row r="90" spans="1:5">
      <c r="A90" s="8">
        <v>88</v>
      </c>
      <c r="B90" s="6">
        <f t="shared" ca="1" si="4"/>
        <v>23</v>
      </c>
      <c r="C90" s="7">
        <f ca="1">VLOOKUP(B90,'Tableau de correspondance'!$A$4:$C$104,2)</f>
        <v>4145</v>
      </c>
      <c r="D90" s="4">
        <f ca="1">VLOOKUP(B90,'Tableau de correspondance'!$A$4:$C$104,3)</f>
        <v>15.84</v>
      </c>
      <c r="E90" s="24">
        <f t="shared" ca="1" si="3"/>
        <v>65656.800000000003</v>
      </c>
    </row>
    <row r="91" spans="1:5">
      <c r="A91" s="8">
        <v>89</v>
      </c>
      <c r="B91" s="6">
        <f t="shared" ca="1" si="4"/>
        <v>88</v>
      </c>
      <c r="C91" s="7">
        <f ca="1">VLOOKUP(B91,'Tableau de correspondance'!$A$4:$C$104,2)</f>
        <v>5140</v>
      </c>
      <c r="D91" s="4">
        <f ca="1">VLOOKUP(B91,'Tableau de correspondance'!$A$4:$C$104,3)</f>
        <v>20.52</v>
      </c>
      <c r="E91" s="24">
        <f t="shared" ca="1" si="3"/>
        <v>105472.8</v>
      </c>
    </row>
    <row r="92" spans="1:5">
      <c r="A92" s="8">
        <v>90</v>
      </c>
      <c r="B92" s="6">
        <f t="shared" ca="1" si="4"/>
        <v>7</v>
      </c>
      <c r="C92" s="7">
        <f ca="1">VLOOKUP(B92,'Tableau de correspondance'!$A$4:$C$104,2)</f>
        <v>3970</v>
      </c>
      <c r="D92" s="4">
        <f ca="1">VLOOKUP(B92,'Tableau de correspondance'!$A$4:$C$104,3)</f>
        <v>14.56</v>
      </c>
      <c r="E92" s="24">
        <f t="shared" ca="1" si="3"/>
        <v>57803.200000000004</v>
      </c>
    </row>
    <row r="93" spans="1:5">
      <c r="A93" s="8">
        <v>91</v>
      </c>
      <c r="B93" s="6">
        <f t="shared" ca="1" si="4"/>
        <v>74</v>
      </c>
      <c r="C93" s="7">
        <f ca="1">VLOOKUP(B93,'Tableau de correspondance'!$A$4:$C$104,2)</f>
        <v>5010</v>
      </c>
      <c r="D93" s="4">
        <f ca="1">VLOOKUP(B93,'Tableau de correspondance'!$A$4:$C$104,3)</f>
        <v>19.940000000000001</v>
      </c>
      <c r="E93" s="24">
        <f t="shared" ca="1" si="3"/>
        <v>99899.400000000009</v>
      </c>
    </row>
    <row r="94" spans="1:5">
      <c r="A94" s="8">
        <v>92</v>
      </c>
      <c r="B94" s="6">
        <f t="shared" ca="1" si="4"/>
        <v>68</v>
      </c>
      <c r="C94" s="7">
        <f ca="1">VLOOKUP(B94,'Tableau de correspondance'!$A$4:$C$104,2)</f>
        <v>4920</v>
      </c>
      <c r="D94" s="4">
        <f ca="1">VLOOKUP(B94,'Tableau de correspondance'!$A$4:$C$104,3)</f>
        <v>19.579999999999998</v>
      </c>
      <c r="E94" s="24">
        <f t="shared" ca="1" si="3"/>
        <v>96333.599999999991</v>
      </c>
    </row>
    <row r="95" spans="1:5">
      <c r="A95" s="8">
        <v>93</v>
      </c>
      <c r="B95" s="6">
        <f t="shared" ca="1" si="4"/>
        <v>26</v>
      </c>
      <c r="C95" s="7">
        <f ca="1">VLOOKUP(B95,'Tableau de correspondance'!$A$4:$C$104,2)</f>
        <v>4190</v>
      </c>
      <c r="D95" s="4">
        <f ca="1">VLOOKUP(B95,'Tableau de correspondance'!$A$4:$C$104,3)</f>
        <v>16.100000000000001</v>
      </c>
      <c r="E95" s="24">
        <f t="shared" ca="1" si="3"/>
        <v>67459</v>
      </c>
    </row>
    <row r="96" spans="1:5">
      <c r="A96" s="8">
        <v>94</v>
      </c>
      <c r="B96" s="6">
        <f t="shared" ca="1" si="4"/>
        <v>92</v>
      </c>
      <c r="C96" s="7">
        <f ca="1">VLOOKUP(B96,'Tableau de correspondance'!$A$4:$C$104,2)</f>
        <v>5160</v>
      </c>
      <c r="D96" s="4">
        <f ca="1">VLOOKUP(B96,'Tableau de correspondance'!$A$4:$C$104,3)</f>
        <v>20.68</v>
      </c>
      <c r="E96" s="24">
        <f t="shared" ca="1" si="3"/>
        <v>106708.8</v>
      </c>
    </row>
    <row r="97" spans="1:5">
      <c r="A97" s="8">
        <v>95</v>
      </c>
      <c r="B97" s="6">
        <f t="shared" ca="1" si="4"/>
        <v>66</v>
      </c>
      <c r="C97" s="7">
        <f ca="1">VLOOKUP(B97,'Tableau de correspondance'!$A$4:$C$104,2)</f>
        <v>4890</v>
      </c>
      <c r="D97" s="4">
        <f ca="1">VLOOKUP(B97,'Tableau de correspondance'!$A$4:$C$104,3)</f>
        <v>19.46</v>
      </c>
      <c r="E97" s="24">
        <f t="shared" ca="1" si="3"/>
        <v>95159.400000000009</v>
      </c>
    </row>
    <row r="98" spans="1:5">
      <c r="A98" s="8">
        <v>96</v>
      </c>
      <c r="B98" s="6">
        <f t="shared" ca="1" si="4"/>
        <v>35</v>
      </c>
      <c r="C98" s="7">
        <f ca="1">VLOOKUP(B98,'Tableau de correspondance'!$A$4:$C$104,2)</f>
        <v>4325</v>
      </c>
      <c r="D98" s="4">
        <f ca="1">VLOOKUP(B98,'Tableau de correspondance'!$A$4:$C$104,3)</f>
        <v>17</v>
      </c>
      <c r="E98" s="24">
        <f t="shared" ca="1" si="3"/>
        <v>73525</v>
      </c>
    </row>
    <row r="99" spans="1:5">
      <c r="A99" s="8">
        <v>97</v>
      </c>
      <c r="B99" s="6">
        <f t="shared" ca="1" si="4"/>
        <v>75</v>
      </c>
      <c r="C99" s="7">
        <f ca="1">VLOOKUP(B99,'Tableau de correspondance'!$A$4:$C$104,2)</f>
        <v>5025</v>
      </c>
      <c r="D99" s="4">
        <f ca="1">VLOOKUP(B99,'Tableau de correspondance'!$A$4:$C$104,3)</f>
        <v>20</v>
      </c>
      <c r="E99" s="24">
        <f t="shared" ca="1" si="3"/>
        <v>100500</v>
      </c>
    </row>
    <row r="100" spans="1:5">
      <c r="A100" s="8">
        <v>98</v>
      </c>
      <c r="B100" s="6">
        <f t="shared" ca="1" si="4"/>
        <v>94</v>
      </c>
      <c r="C100" s="7">
        <f ca="1">VLOOKUP(B100,'Tableau de correspondance'!$A$4:$C$104,2)</f>
        <v>5170</v>
      </c>
      <c r="D100" s="4">
        <f ca="1">VLOOKUP(B100,'Tableau de correspondance'!$A$4:$C$104,3)</f>
        <v>20.76</v>
      </c>
      <c r="E100" s="24">
        <f t="shared" ca="1" si="3"/>
        <v>107329.20000000001</v>
      </c>
    </row>
    <row r="101" spans="1:5">
      <c r="A101" s="8">
        <v>99</v>
      </c>
      <c r="B101" s="6">
        <f t="shared" ca="1" si="4"/>
        <v>85</v>
      </c>
      <c r="C101" s="7">
        <f ca="1">VLOOKUP(B101,'Tableau de correspondance'!$A$4:$C$104,2)</f>
        <v>5125</v>
      </c>
      <c r="D101" s="4">
        <f ca="1">VLOOKUP(B101,'Tableau de correspondance'!$A$4:$C$104,3)</f>
        <v>20.399999999999999</v>
      </c>
      <c r="E101" s="24">
        <f t="shared" ca="1" si="3"/>
        <v>104549.99999999999</v>
      </c>
    </row>
    <row r="102" spans="1:5">
      <c r="A102" s="8">
        <v>100</v>
      </c>
      <c r="B102" s="6">
        <f t="shared" ca="1" si="4"/>
        <v>48</v>
      </c>
      <c r="C102" s="7">
        <f ca="1">VLOOKUP(B102,'Tableau de correspondance'!$A$4:$C$104,2)</f>
        <v>4560</v>
      </c>
      <c r="D102" s="4">
        <f ca="1">VLOOKUP(B102,'Tableau de correspondance'!$A$4:$C$104,3)</f>
        <v>18.3</v>
      </c>
      <c r="E102" s="24">
        <f t="shared" ca="1" si="3"/>
        <v>83448</v>
      </c>
    </row>
    <row r="103" spans="1:5">
      <c r="A103" s="8">
        <v>101</v>
      </c>
      <c r="B103" s="6">
        <f t="shared" ca="1" si="4"/>
        <v>98</v>
      </c>
      <c r="C103" s="7">
        <f ca="1">VLOOKUP(B103,'Tableau de correspondance'!$A$4:$C$104,2)</f>
        <v>5190</v>
      </c>
      <c r="D103" s="4">
        <f ca="1">VLOOKUP(B103,'Tableau de correspondance'!$A$4:$C$104,3)</f>
        <v>20.92</v>
      </c>
      <c r="E103" s="24">
        <f t="shared" ca="1" si="3"/>
        <v>108574.8</v>
      </c>
    </row>
    <row r="104" spans="1:5">
      <c r="A104" s="8">
        <v>102</v>
      </c>
      <c r="B104" s="6">
        <f t="shared" ca="1" si="4"/>
        <v>86</v>
      </c>
      <c r="C104" s="7">
        <f ca="1">VLOOKUP(B104,'Tableau de correspondance'!$A$4:$C$104,2)</f>
        <v>5130</v>
      </c>
      <c r="D104" s="4">
        <f ca="1">VLOOKUP(B104,'Tableau de correspondance'!$A$4:$C$104,3)</f>
        <v>20.440000000000001</v>
      </c>
      <c r="E104" s="24">
        <f t="shared" ca="1" si="3"/>
        <v>104857.20000000001</v>
      </c>
    </row>
    <row r="105" spans="1:5">
      <c r="A105" s="8">
        <v>103</v>
      </c>
      <c r="B105" s="6">
        <f t="shared" ca="1" si="4"/>
        <v>64</v>
      </c>
      <c r="C105" s="7">
        <f ca="1">VLOOKUP(B105,'Tableau de correspondance'!$A$4:$C$104,2)</f>
        <v>4860</v>
      </c>
      <c r="D105" s="4">
        <f ca="1">VLOOKUP(B105,'Tableau de correspondance'!$A$4:$C$104,3)</f>
        <v>19.34</v>
      </c>
      <c r="E105" s="24">
        <f t="shared" ca="1" si="3"/>
        <v>93992.4</v>
      </c>
    </row>
    <row r="106" spans="1:5">
      <c r="A106" s="8">
        <v>104</v>
      </c>
      <c r="B106" s="6">
        <f t="shared" ca="1" si="4"/>
        <v>41</v>
      </c>
      <c r="C106" s="7">
        <f ca="1">VLOOKUP(B106,'Tableau de correspondance'!$A$4:$C$104,2)</f>
        <v>4420</v>
      </c>
      <c r="D106" s="4">
        <f ca="1">VLOOKUP(B106,'Tableau de correspondance'!$A$4:$C$104,3)</f>
        <v>17.600000000000001</v>
      </c>
      <c r="E106" s="24">
        <f t="shared" ca="1" si="3"/>
        <v>77792</v>
      </c>
    </row>
    <row r="107" spans="1:5">
      <c r="A107" s="8">
        <v>105</v>
      </c>
      <c r="B107" s="6">
        <f t="shared" ca="1" si="4"/>
        <v>42</v>
      </c>
      <c r="C107" s="7">
        <f ca="1">VLOOKUP(B107,'Tableau de correspondance'!$A$4:$C$104,2)</f>
        <v>4440</v>
      </c>
      <c r="D107" s="4">
        <f ca="1">VLOOKUP(B107,'Tableau de correspondance'!$A$4:$C$104,3)</f>
        <v>17.7</v>
      </c>
      <c r="E107" s="24">
        <f t="shared" ca="1" si="3"/>
        <v>78588</v>
      </c>
    </row>
    <row r="108" spans="1:5">
      <c r="A108" s="8">
        <v>106</v>
      </c>
      <c r="B108" s="6">
        <f t="shared" ca="1" si="4"/>
        <v>99</v>
      </c>
      <c r="C108" s="7">
        <f ca="1">VLOOKUP(B108,'Tableau de correspondance'!$A$4:$C$104,2)</f>
        <v>5195</v>
      </c>
      <c r="D108" s="4">
        <f ca="1">VLOOKUP(B108,'Tableau de correspondance'!$A$4:$C$104,3)</f>
        <v>20.96</v>
      </c>
      <c r="E108" s="24">
        <f t="shared" ca="1" si="3"/>
        <v>108887.20000000001</v>
      </c>
    </row>
    <row r="109" spans="1:5">
      <c r="A109" s="8">
        <v>107</v>
      </c>
      <c r="B109" s="6">
        <f t="shared" ca="1" si="4"/>
        <v>33</v>
      </c>
      <c r="C109" s="7">
        <f ca="1">VLOOKUP(B109,'Tableau de correspondance'!$A$4:$C$104,2)</f>
        <v>4295</v>
      </c>
      <c r="D109" s="4">
        <f ca="1">VLOOKUP(B109,'Tableau de correspondance'!$A$4:$C$104,3)</f>
        <v>16.8</v>
      </c>
      <c r="E109" s="24">
        <f t="shared" ca="1" si="3"/>
        <v>72156</v>
      </c>
    </row>
    <row r="110" spans="1:5">
      <c r="A110" s="8">
        <v>108</v>
      </c>
      <c r="B110" s="6">
        <f t="shared" ca="1" si="4"/>
        <v>67</v>
      </c>
      <c r="C110" s="7">
        <f ca="1">VLOOKUP(B110,'Tableau de correspondance'!$A$4:$C$104,2)</f>
        <v>4905</v>
      </c>
      <c r="D110" s="4">
        <f ca="1">VLOOKUP(B110,'Tableau de correspondance'!$A$4:$C$104,3)</f>
        <v>19.52</v>
      </c>
      <c r="E110" s="24">
        <f t="shared" ca="1" si="3"/>
        <v>95745.599999999991</v>
      </c>
    </row>
    <row r="111" spans="1:5">
      <c r="A111" s="8">
        <v>109</v>
      </c>
      <c r="B111" s="6">
        <f t="shared" ca="1" si="4"/>
        <v>82</v>
      </c>
      <c r="C111" s="7">
        <f ca="1">VLOOKUP(B111,'Tableau de correspondance'!$A$4:$C$104,2)</f>
        <v>5110</v>
      </c>
      <c r="D111" s="4">
        <f ca="1">VLOOKUP(B111,'Tableau de correspondance'!$A$4:$C$104,3)</f>
        <v>20.28</v>
      </c>
      <c r="E111" s="24">
        <f t="shared" ca="1" si="3"/>
        <v>103630.8</v>
      </c>
    </row>
    <row r="112" spans="1:5">
      <c r="A112" s="8">
        <v>110</v>
      </c>
      <c r="B112" s="6">
        <f t="shared" ca="1" si="4"/>
        <v>32</v>
      </c>
      <c r="C112" s="7">
        <f ca="1">VLOOKUP(B112,'Tableau de correspondance'!$A$4:$C$104,2)</f>
        <v>4280</v>
      </c>
      <c r="D112" s="4">
        <f ca="1">VLOOKUP(B112,'Tableau de correspondance'!$A$4:$C$104,3)</f>
        <v>16.7</v>
      </c>
      <c r="E112" s="24">
        <f t="shared" ca="1" si="3"/>
        <v>71476</v>
      </c>
    </row>
    <row r="113" spans="1:5">
      <c r="A113" s="8">
        <v>111</v>
      </c>
      <c r="B113" s="6">
        <f t="shared" ca="1" si="4"/>
        <v>99</v>
      </c>
      <c r="C113" s="7">
        <f ca="1">VLOOKUP(B113,'Tableau de correspondance'!$A$4:$C$104,2)</f>
        <v>5195</v>
      </c>
      <c r="D113" s="4">
        <f ca="1">VLOOKUP(B113,'Tableau de correspondance'!$A$4:$C$104,3)</f>
        <v>20.96</v>
      </c>
      <c r="E113" s="24">
        <f t="shared" ca="1" si="3"/>
        <v>108887.20000000001</v>
      </c>
    </row>
    <row r="114" spans="1:5">
      <c r="A114" s="8">
        <v>112</v>
      </c>
      <c r="B114" s="6">
        <f t="shared" ca="1" si="4"/>
        <v>78</v>
      </c>
      <c r="C114" s="7">
        <f ca="1">VLOOKUP(B114,'Tableau de correspondance'!$A$4:$C$104,2)</f>
        <v>5070</v>
      </c>
      <c r="D114" s="4">
        <f ca="1">VLOOKUP(B114,'Tableau de correspondance'!$A$4:$C$104,3)</f>
        <v>20.12</v>
      </c>
      <c r="E114" s="24">
        <f t="shared" ca="1" si="3"/>
        <v>102008.40000000001</v>
      </c>
    </row>
    <row r="115" spans="1:5">
      <c r="A115" s="8">
        <v>113</v>
      </c>
      <c r="B115" s="6">
        <f t="shared" ca="1" si="4"/>
        <v>49</v>
      </c>
      <c r="C115" s="7">
        <f ca="1">VLOOKUP(B115,'Tableau de correspondance'!$A$4:$C$104,2)</f>
        <v>4580</v>
      </c>
      <c r="D115" s="4">
        <f ca="1">VLOOKUP(B115,'Tableau de correspondance'!$A$4:$C$104,3)</f>
        <v>18.399999999999999</v>
      </c>
      <c r="E115" s="24">
        <f t="shared" ca="1" si="3"/>
        <v>84272</v>
      </c>
    </row>
    <row r="116" spans="1:5">
      <c r="A116" s="8">
        <v>114</v>
      </c>
      <c r="B116" s="6">
        <f t="shared" ca="1" si="4"/>
        <v>23</v>
      </c>
      <c r="C116" s="7">
        <f ca="1">VLOOKUP(B116,'Tableau de correspondance'!$A$4:$C$104,2)</f>
        <v>4145</v>
      </c>
      <c r="D116" s="4">
        <f ca="1">VLOOKUP(B116,'Tableau de correspondance'!$A$4:$C$104,3)</f>
        <v>15.84</v>
      </c>
      <c r="E116" s="24">
        <f t="shared" ca="1" si="3"/>
        <v>65656.800000000003</v>
      </c>
    </row>
    <row r="117" spans="1:5">
      <c r="A117" s="8">
        <v>115</v>
      </c>
      <c r="B117" s="6">
        <f t="shared" ca="1" si="4"/>
        <v>80</v>
      </c>
      <c r="C117" s="7">
        <f ca="1">VLOOKUP(B117,'Tableau de correspondance'!$A$4:$C$104,2)</f>
        <v>5100</v>
      </c>
      <c r="D117" s="4">
        <f ca="1">VLOOKUP(B117,'Tableau de correspondance'!$A$4:$C$104,3)</f>
        <v>20.2</v>
      </c>
      <c r="E117" s="24">
        <f t="shared" ref="E117:E180" ca="1" si="5">C117*D117</f>
        <v>103020</v>
      </c>
    </row>
    <row r="118" spans="1:5">
      <c r="A118" s="8">
        <v>116</v>
      </c>
      <c r="B118" s="6">
        <f t="shared" ca="1" si="4"/>
        <v>52</v>
      </c>
      <c r="C118" s="7">
        <f ca="1">VLOOKUP(B118,'Tableau de correspondance'!$A$4:$C$104,2)</f>
        <v>4640</v>
      </c>
      <c r="D118" s="4">
        <f ca="1">VLOOKUP(B118,'Tableau de correspondance'!$A$4:$C$104,3)</f>
        <v>18.62</v>
      </c>
      <c r="E118" s="24">
        <f t="shared" ca="1" si="5"/>
        <v>86396.800000000003</v>
      </c>
    </row>
    <row r="119" spans="1:5">
      <c r="A119" s="8">
        <v>117</v>
      </c>
      <c r="B119" s="6">
        <f t="shared" ca="1" si="4"/>
        <v>90</v>
      </c>
      <c r="C119" s="7">
        <f ca="1">VLOOKUP(B119,'Tableau de correspondance'!$A$4:$C$104,2)</f>
        <v>5150</v>
      </c>
      <c r="D119" s="4">
        <f ca="1">VLOOKUP(B119,'Tableau de correspondance'!$A$4:$C$104,3)</f>
        <v>20.6</v>
      </c>
      <c r="E119" s="24">
        <f t="shared" ca="1" si="5"/>
        <v>106090.00000000001</v>
      </c>
    </row>
    <row r="120" spans="1:5">
      <c r="A120" s="8">
        <v>118</v>
      </c>
      <c r="B120" s="6">
        <f t="shared" ca="1" si="4"/>
        <v>15</v>
      </c>
      <c r="C120" s="7">
        <f ca="1">VLOOKUP(B120,'Tableau de correspondance'!$A$4:$C$104,2)</f>
        <v>4050</v>
      </c>
      <c r="D120" s="4">
        <f ca="1">VLOOKUP(B120,'Tableau de correspondance'!$A$4:$C$104,3)</f>
        <v>15.2</v>
      </c>
      <c r="E120" s="24">
        <f t="shared" ca="1" si="5"/>
        <v>61560</v>
      </c>
    </row>
    <row r="121" spans="1:5">
      <c r="A121" s="8">
        <v>119</v>
      </c>
      <c r="B121" s="6">
        <f t="shared" ca="1" si="4"/>
        <v>6</v>
      </c>
      <c r="C121" s="7">
        <f ca="1">VLOOKUP(B121,'Tableau de correspondance'!$A$4:$C$104,2)</f>
        <v>3960</v>
      </c>
      <c r="D121" s="4">
        <f ca="1">VLOOKUP(B121,'Tableau de correspondance'!$A$4:$C$104,3)</f>
        <v>14.48</v>
      </c>
      <c r="E121" s="24">
        <f t="shared" ca="1" si="5"/>
        <v>57340.800000000003</v>
      </c>
    </row>
    <row r="122" spans="1:5">
      <c r="A122" s="8">
        <v>120</v>
      </c>
      <c r="B122" s="6">
        <f t="shared" ca="1" si="4"/>
        <v>36</v>
      </c>
      <c r="C122" s="7">
        <f ca="1">VLOOKUP(B122,'Tableau de correspondance'!$A$4:$C$104,2)</f>
        <v>4340</v>
      </c>
      <c r="D122" s="4">
        <f ca="1">VLOOKUP(B122,'Tableau de correspondance'!$A$4:$C$104,3)</f>
        <v>17.100000000000001</v>
      </c>
      <c r="E122" s="24">
        <f t="shared" ca="1" si="5"/>
        <v>74214</v>
      </c>
    </row>
    <row r="123" spans="1:5">
      <c r="A123" s="8">
        <v>121</v>
      </c>
      <c r="B123" s="6">
        <f t="shared" ca="1" si="4"/>
        <v>59</v>
      </c>
      <c r="C123" s="7">
        <f ca="1">VLOOKUP(B123,'Tableau de correspondance'!$A$4:$C$104,2)</f>
        <v>4780</v>
      </c>
      <c r="D123" s="4">
        <f ca="1">VLOOKUP(B123,'Tableau de correspondance'!$A$4:$C$104,3)</f>
        <v>19.04</v>
      </c>
      <c r="E123" s="24">
        <f t="shared" ca="1" si="5"/>
        <v>91011.199999999997</v>
      </c>
    </row>
    <row r="124" spans="1:5">
      <c r="A124" s="8">
        <v>122</v>
      </c>
      <c r="B124" s="6">
        <f t="shared" ca="1" si="4"/>
        <v>57</v>
      </c>
      <c r="C124" s="7">
        <f ca="1">VLOOKUP(B124,'Tableau de correspondance'!$A$4:$C$104,2)</f>
        <v>4740</v>
      </c>
      <c r="D124" s="4">
        <f ca="1">VLOOKUP(B124,'Tableau de correspondance'!$A$4:$C$104,3)</f>
        <v>18.920000000000002</v>
      </c>
      <c r="E124" s="24">
        <f t="shared" ca="1" si="5"/>
        <v>89680.8</v>
      </c>
    </row>
    <row r="125" spans="1:5">
      <c r="A125" s="8">
        <v>123</v>
      </c>
      <c r="B125" s="6">
        <f t="shared" ca="1" si="4"/>
        <v>54</v>
      </c>
      <c r="C125" s="7">
        <f ca="1">VLOOKUP(B125,'Tableau de correspondance'!$A$4:$C$104,2)</f>
        <v>4680</v>
      </c>
      <c r="D125" s="4">
        <f ca="1">VLOOKUP(B125,'Tableau de correspondance'!$A$4:$C$104,3)</f>
        <v>18.739999999999998</v>
      </c>
      <c r="E125" s="24">
        <f t="shared" ca="1" si="5"/>
        <v>87703.2</v>
      </c>
    </row>
    <row r="126" spans="1:5">
      <c r="A126" s="8">
        <v>124</v>
      </c>
      <c r="B126" s="6">
        <f t="shared" ca="1" si="4"/>
        <v>67</v>
      </c>
      <c r="C126" s="7">
        <f ca="1">VLOOKUP(B126,'Tableau de correspondance'!$A$4:$C$104,2)</f>
        <v>4905</v>
      </c>
      <c r="D126" s="4">
        <f ca="1">VLOOKUP(B126,'Tableau de correspondance'!$A$4:$C$104,3)</f>
        <v>19.52</v>
      </c>
      <c r="E126" s="24">
        <f t="shared" ca="1" si="5"/>
        <v>95745.599999999991</v>
      </c>
    </row>
    <row r="127" spans="1:5">
      <c r="A127" s="8">
        <v>125</v>
      </c>
      <c r="B127" s="6">
        <f t="shared" ca="1" si="4"/>
        <v>43</v>
      </c>
      <c r="C127" s="7">
        <f ca="1">VLOOKUP(B127,'Tableau de correspondance'!$A$4:$C$104,2)</f>
        <v>4460</v>
      </c>
      <c r="D127" s="4">
        <f ca="1">VLOOKUP(B127,'Tableau de correspondance'!$A$4:$C$104,3)</f>
        <v>17.8</v>
      </c>
      <c r="E127" s="24">
        <f t="shared" ca="1" si="5"/>
        <v>79388</v>
      </c>
    </row>
    <row r="128" spans="1:5">
      <c r="A128" s="8">
        <v>126</v>
      </c>
      <c r="B128" s="6">
        <f t="shared" ca="1" si="4"/>
        <v>63</v>
      </c>
      <c r="C128" s="7">
        <f ca="1">VLOOKUP(B128,'Tableau de correspondance'!$A$4:$C$104,2)</f>
        <v>4845</v>
      </c>
      <c r="D128" s="4">
        <f ca="1">VLOOKUP(B128,'Tableau de correspondance'!$A$4:$C$104,3)</f>
        <v>19.28</v>
      </c>
      <c r="E128" s="24">
        <f t="shared" ca="1" si="5"/>
        <v>93411.6</v>
      </c>
    </row>
    <row r="129" spans="1:5">
      <c r="A129" s="8">
        <v>127</v>
      </c>
      <c r="B129" s="6">
        <f t="shared" ca="1" si="4"/>
        <v>19</v>
      </c>
      <c r="C129" s="7">
        <f ca="1">VLOOKUP(B129,'Tableau de correspondance'!$A$4:$C$104,2)</f>
        <v>4090</v>
      </c>
      <c r="D129" s="4">
        <f ca="1">VLOOKUP(B129,'Tableau de correspondance'!$A$4:$C$104,3)</f>
        <v>15.52</v>
      </c>
      <c r="E129" s="24">
        <f t="shared" ca="1" si="5"/>
        <v>63476.799999999996</v>
      </c>
    </row>
    <row r="130" spans="1:5">
      <c r="A130" s="8">
        <v>128</v>
      </c>
      <c r="B130" s="6">
        <f t="shared" ca="1" si="4"/>
        <v>60</v>
      </c>
      <c r="C130" s="7">
        <f ca="1">VLOOKUP(B130,'Tableau de correspondance'!$A$4:$C$104,2)</f>
        <v>4800</v>
      </c>
      <c r="D130" s="4">
        <f ca="1">VLOOKUP(B130,'Tableau de correspondance'!$A$4:$C$104,3)</f>
        <v>19.100000000000001</v>
      </c>
      <c r="E130" s="24">
        <f t="shared" ca="1" si="5"/>
        <v>91680</v>
      </c>
    </row>
    <row r="131" spans="1:5">
      <c r="A131" s="8">
        <v>129</v>
      </c>
      <c r="B131" s="6">
        <f t="shared" ca="1" si="4"/>
        <v>89</v>
      </c>
      <c r="C131" s="7">
        <f ca="1">VLOOKUP(B131,'Tableau de correspondance'!$A$4:$C$104,2)</f>
        <v>5145</v>
      </c>
      <c r="D131" s="4">
        <f ca="1">VLOOKUP(B131,'Tableau de correspondance'!$A$4:$C$104,3)</f>
        <v>20.56</v>
      </c>
      <c r="E131" s="24">
        <f t="shared" ca="1" si="5"/>
        <v>105781.2</v>
      </c>
    </row>
    <row r="132" spans="1:5">
      <c r="A132" s="8">
        <v>130</v>
      </c>
      <c r="B132" s="6">
        <f t="shared" ref="B132:B195" ca="1" si="6">TRUNC(100*RAND(),0)</f>
        <v>53</v>
      </c>
      <c r="C132" s="7">
        <f ca="1">VLOOKUP(B132,'Tableau de correspondance'!$A$4:$C$104,2)</f>
        <v>4660</v>
      </c>
      <c r="D132" s="4">
        <f ca="1">VLOOKUP(B132,'Tableau de correspondance'!$A$4:$C$104,3)</f>
        <v>18.68</v>
      </c>
      <c r="E132" s="24">
        <f t="shared" ca="1" si="5"/>
        <v>87048.8</v>
      </c>
    </row>
    <row r="133" spans="1:5">
      <c r="A133" s="8">
        <v>131</v>
      </c>
      <c r="B133" s="6">
        <f t="shared" ca="1" si="6"/>
        <v>96</v>
      </c>
      <c r="C133" s="7">
        <f ca="1">VLOOKUP(B133,'Tableau de correspondance'!$A$4:$C$104,2)</f>
        <v>5180</v>
      </c>
      <c r="D133" s="4">
        <f ca="1">VLOOKUP(B133,'Tableau de correspondance'!$A$4:$C$104,3)</f>
        <v>20.84</v>
      </c>
      <c r="E133" s="24">
        <f t="shared" ca="1" si="5"/>
        <v>107951.2</v>
      </c>
    </row>
    <row r="134" spans="1:5">
      <c r="A134" s="8">
        <v>132</v>
      </c>
      <c r="B134" s="6">
        <f t="shared" ca="1" si="6"/>
        <v>8</v>
      </c>
      <c r="C134" s="7">
        <f ca="1">VLOOKUP(B134,'Tableau de correspondance'!$A$4:$C$104,2)</f>
        <v>3980</v>
      </c>
      <c r="D134" s="4">
        <f ca="1">VLOOKUP(B134,'Tableau de correspondance'!$A$4:$C$104,3)</f>
        <v>14.64</v>
      </c>
      <c r="E134" s="24">
        <f t="shared" ca="1" si="5"/>
        <v>58267.200000000004</v>
      </c>
    </row>
    <row r="135" spans="1:5">
      <c r="A135" s="8">
        <v>133</v>
      </c>
      <c r="B135" s="6">
        <f t="shared" ca="1" si="6"/>
        <v>82</v>
      </c>
      <c r="C135" s="7">
        <f ca="1">VLOOKUP(B135,'Tableau de correspondance'!$A$4:$C$104,2)</f>
        <v>5110</v>
      </c>
      <c r="D135" s="4">
        <f ca="1">VLOOKUP(B135,'Tableau de correspondance'!$A$4:$C$104,3)</f>
        <v>20.28</v>
      </c>
      <c r="E135" s="24">
        <f t="shared" ca="1" si="5"/>
        <v>103630.8</v>
      </c>
    </row>
    <row r="136" spans="1:5">
      <c r="A136" s="8">
        <v>134</v>
      </c>
      <c r="B136" s="6">
        <f t="shared" ca="1" si="6"/>
        <v>36</v>
      </c>
      <c r="C136" s="7">
        <f ca="1">VLOOKUP(B136,'Tableau de correspondance'!$A$4:$C$104,2)</f>
        <v>4340</v>
      </c>
      <c r="D136" s="4">
        <f ca="1">VLOOKUP(B136,'Tableau de correspondance'!$A$4:$C$104,3)</f>
        <v>17.100000000000001</v>
      </c>
      <c r="E136" s="24">
        <f t="shared" ca="1" si="5"/>
        <v>74214</v>
      </c>
    </row>
    <row r="137" spans="1:5">
      <c r="A137" s="8">
        <v>135</v>
      </c>
      <c r="B137" s="6">
        <f t="shared" ca="1" si="6"/>
        <v>35</v>
      </c>
      <c r="C137" s="7">
        <f ca="1">VLOOKUP(B137,'Tableau de correspondance'!$A$4:$C$104,2)</f>
        <v>4325</v>
      </c>
      <c r="D137" s="4">
        <f ca="1">VLOOKUP(B137,'Tableau de correspondance'!$A$4:$C$104,3)</f>
        <v>17</v>
      </c>
      <c r="E137" s="24">
        <f t="shared" ca="1" si="5"/>
        <v>73525</v>
      </c>
    </row>
    <row r="138" spans="1:5">
      <c r="A138" s="8">
        <v>136</v>
      </c>
      <c r="B138" s="6">
        <f t="shared" ca="1" si="6"/>
        <v>98</v>
      </c>
      <c r="C138" s="7">
        <f ca="1">VLOOKUP(B138,'Tableau de correspondance'!$A$4:$C$104,2)</f>
        <v>5190</v>
      </c>
      <c r="D138" s="4">
        <f ca="1">VLOOKUP(B138,'Tableau de correspondance'!$A$4:$C$104,3)</f>
        <v>20.92</v>
      </c>
      <c r="E138" s="24">
        <f t="shared" ca="1" si="5"/>
        <v>108574.8</v>
      </c>
    </row>
    <row r="139" spans="1:5">
      <c r="A139" s="8">
        <v>137</v>
      </c>
      <c r="B139" s="6">
        <f t="shared" ca="1" si="6"/>
        <v>16</v>
      </c>
      <c r="C139" s="7">
        <f ca="1">VLOOKUP(B139,'Tableau de correspondance'!$A$4:$C$104,2)</f>
        <v>4060</v>
      </c>
      <c r="D139" s="4">
        <f ca="1">VLOOKUP(B139,'Tableau de correspondance'!$A$4:$C$104,3)</f>
        <v>15.28</v>
      </c>
      <c r="E139" s="24">
        <f t="shared" ca="1" si="5"/>
        <v>62036.799999999996</v>
      </c>
    </row>
    <row r="140" spans="1:5">
      <c r="A140" s="8">
        <v>138</v>
      </c>
      <c r="B140" s="6">
        <f t="shared" ca="1" si="6"/>
        <v>40</v>
      </c>
      <c r="C140" s="7">
        <f ca="1">VLOOKUP(B140,'Tableau de correspondance'!$A$4:$C$104,2)</f>
        <v>4400</v>
      </c>
      <c r="D140" s="4">
        <f ca="1">VLOOKUP(B140,'Tableau de correspondance'!$A$4:$C$104,3)</f>
        <v>17.5</v>
      </c>
      <c r="E140" s="24">
        <f t="shared" ca="1" si="5"/>
        <v>77000</v>
      </c>
    </row>
    <row r="141" spans="1:5">
      <c r="A141" s="8">
        <v>139</v>
      </c>
      <c r="B141" s="6">
        <f t="shared" ca="1" si="6"/>
        <v>92</v>
      </c>
      <c r="C141" s="7">
        <f ca="1">VLOOKUP(B141,'Tableau de correspondance'!$A$4:$C$104,2)</f>
        <v>5160</v>
      </c>
      <c r="D141" s="4">
        <f ca="1">VLOOKUP(B141,'Tableau de correspondance'!$A$4:$C$104,3)</f>
        <v>20.68</v>
      </c>
      <c r="E141" s="24">
        <f t="shared" ca="1" si="5"/>
        <v>106708.8</v>
      </c>
    </row>
    <row r="142" spans="1:5">
      <c r="A142" s="8">
        <v>140</v>
      </c>
      <c r="B142" s="6">
        <f t="shared" ca="1" si="6"/>
        <v>26</v>
      </c>
      <c r="C142" s="7">
        <f ca="1">VLOOKUP(B142,'Tableau de correspondance'!$A$4:$C$104,2)</f>
        <v>4190</v>
      </c>
      <c r="D142" s="4">
        <f ca="1">VLOOKUP(B142,'Tableau de correspondance'!$A$4:$C$104,3)</f>
        <v>16.100000000000001</v>
      </c>
      <c r="E142" s="24">
        <f t="shared" ca="1" si="5"/>
        <v>67459</v>
      </c>
    </row>
    <row r="143" spans="1:5">
      <c r="A143" s="8">
        <v>141</v>
      </c>
      <c r="B143" s="6">
        <f t="shared" ca="1" si="6"/>
        <v>37</v>
      </c>
      <c r="C143" s="7">
        <f ca="1">VLOOKUP(B143,'Tableau de correspondance'!$A$4:$C$104,2)</f>
        <v>4355</v>
      </c>
      <c r="D143" s="4">
        <f ca="1">VLOOKUP(B143,'Tableau de correspondance'!$A$4:$C$104,3)</f>
        <v>17.2</v>
      </c>
      <c r="E143" s="24">
        <f t="shared" ca="1" si="5"/>
        <v>74906</v>
      </c>
    </row>
    <row r="144" spans="1:5">
      <c r="A144" s="8">
        <v>142</v>
      </c>
      <c r="B144" s="6">
        <f t="shared" ca="1" si="6"/>
        <v>51</v>
      </c>
      <c r="C144" s="7">
        <f ca="1">VLOOKUP(B144,'Tableau de correspondance'!$A$4:$C$104,2)</f>
        <v>4620</v>
      </c>
      <c r="D144" s="4">
        <f ca="1">VLOOKUP(B144,'Tableau de correspondance'!$A$4:$C$104,3)</f>
        <v>18.559999999999999</v>
      </c>
      <c r="E144" s="24">
        <f t="shared" ca="1" si="5"/>
        <v>85747.199999999997</v>
      </c>
    </row>
    <row r="145" spans="1:5">
      <c r="A145" s="8">
        <v>143</v>
      </c>
      <c r="B145" s="6">
        <f t="shared" ca="1" si="6"/>
        <v>93</v>
      </c>
      <c r="C145" s="7">
        <f ca="1">VLOOKUP(B145,'Tableau de correspondance'!$A$4:$C$104,2)</f>
        <v>5165</v>
      </c>
      <c r="D145" s="4">
        <f ca="1">VLOOKUP(B145,'Tableau de correspondance'!$A$4:$C$104,3)</f>
        <v>20.72</v>
      </c>
      <c r="E145" s="24">
        <f t="shared" ca="1" si="5"/>
        <v>107018.79999999999</v>
      </c>
    </row>
    <row r="146" spans="1:5">
      <c r="A146" s="8">
        <v>144</v>
      </c>
      <c r="B146" s="6">
        <f t="shared" ca="1" si="6"/>
        <v>0</v>
      </c>
      <c r="C146" s="7">
        <f ca="1">VLOOKUP(B146,'Tableau de correspondance'!$A$4:$C$104,2)</f>
        <v>3900</v>
      </c>
      <c r="D146" s="4">
        <f ca="1">VLOOKUP(B146,'Tableau de correspondance'!$A$4:$C$104,3)</f>
        <v>14</v>
      </c>
      <c r="E146" s="24">
        <f t="shared" ca="1" si="5"/>
        <v>54600</v>
      </c>
    </row>
    <row r="147" spans="1:5">
      <c r="A147" s="8">
        <v>145</v>
      </c>
      <c r="B147" s="6">
        <f t="shared" ca="1" si="6"/>
        <v>35</v>
      </c>
      <c r="C147" s="7">
        <f ca="1">VLOOKUP(B147,'Tableau de correspondance'!$A$4:$C$104,2)</f>
        <v>4325</v>
      </c>
      <c r="D147" s="4">
        <f ca="1">VLOOKUP(B147,'Tableau de correspondance'!$A$4:$C$104,3)</f>
        <v>17</v>
      </c>
      <c r="E147" s="24">
        <f t="shared" ca="1" si="5"/>
        <v>73525</v>
      </c>
    </row>
    <row r="148" spans="1:5">
      <c r="A148" s="8">
        <v>146</v>
      </c>
      <c r="B148" s="6">
        <f t="shared" ca="1" si="6"/>
        <v>91</v>
      </c>
      <c r="C148" s="7">
        <f ca="1">VLOOKUP(B148,'Tableau de correspondance'!$A$4:$C$104,2)</f>
        <v>5155</v>
      </c>
      <c r="D148" s="4">
        <f ca="1">VLOOKUP(B148,'Tableau de correspondance'!$A$4:$C$104,3)</f>
        <v>20.64</v>
      </c>
      <c r="E148" s="24">
        <f t="shared" ca="1" si="5"/>
        <v>106399.2</v>
      </c>
    </row>
    <row r="149" spans="1:5">
      <c r="A149" s="8">
        <v>147</v>
      </c>
      <c r="B149" s="6">
        <f t="shared" ca="1" si="6"/>
        <v>96</v>
      </c>
      <c r="C149" s="7">
        <f ca="1">VLOOKUP(B149,'Tableau de correspondance'!$A$4:$C$104,2)</f>
        <v>5180</v>
      </c>
      <c r="D149" s="4">
        <f ca="1">VLOOKUP(B149,'Tableau de correspondance'!$A$4:$C$104,3)</f>
        <v>20.84</v>
      </c>
      <c r="E149" s="24">
        <f t="shared" ca="1" si="5"/>
        <v>107951.2</v>
      </c>
    </row>
    <row r="150" spans="1:5">
      <c r="A150" s="8">
        <v>148</v>
      </c>
      <c r="B150" s="6">
        <f t="shared" ca="1" si="6"/>
        <v>51</v>
      </c>
      <c r="C150" s="7">
        <f ca="1">VLOOKUP(B150,'Tableau de correspondance'!$A$4:$C$104,2)</f>
        <v>4620</v>
      </c>
      <c r="D150" s="4">
        <f ca="1">VLOOKUP(B150,'Tableau de correspondance'!$A$4:$C$104,3)</f>
        <v>18.559999999999999</v>
      </c>
      <c r="E150" s="24">
        <f t="shared" ca="1" si="5"/>
        <v>85747.199999999997</v>
      </c>
    </row>
    <row r="151" spans="1:5">
      <c r="A151" s="8">
        <v>149</v>
      </c>
      <c r="B151" s="6">
        <f t="shared" ca="1" si="6"/>
        <v>53</v>
      </c>
      <c r="C151" s="7">
        <f ca="1">VLOOKUP(B151,'Tableau de correspondance'!$A$4:$C$104,2)</f>
        <v>4660</v>
      </c>
      <c r="D151" s="4">
        <f ca="1">VLOOKUP(B151,'Tableau de correspondance'!$A$4:$C$104,3)</f>
        <v>18.68</v>
      </c>
      <c r="E151" s="24">
        <f t="shared" ca="1" si="5"/>
        <v>87048.8</v>
      </c>
    </row>
    <row r="152" spans="1:5">
      <c r="A152" s="8">
        <v>150</v>
      </c>
      <c r="B152" s="6">
        <f t="shared" ca="1" si="6"/>
        <v>64</v>
      </c>
      <c r="C152" s="7">
        <f ca="1">VLOOKUP(B152,'Tableau de correspondance'!$A$4:$C$104,2)</f>
        <v>4860</v>
      </c>
      <c r="D152" s="4">
        <f ca="1">VLOOKUP(B152,'Tableau de correspondance'!$A$4:$C$104,3)</f>
        <v>19.34</v>
      </c>
      <c r="E152" s="24">
        <f t="shared" ca="1" si="5"/>
        <v>93992.4</v>
      </c>
    </row>
    <row r="153" spans="1:5">
      <c r="A153" s="8">
        <v>151</v>
      </c>
      <c r="B153" s="6">
        <f t="shared" ca="1" si="6"/>
        <v>13</v>
      </c>
      <c r="C153" s="7">
        <f ca="1">VLOOKUP(B153,'Tableau de correspondance'!$A$4:$C$104,2)</f>
        <v>4030</v>
      </c>
      <c r="D153" s="4">
        <f ca="1">VLOOKUP(B153,'Tableau de correspondance'!$A$4:$C$104,3)</f>
        <v>15.04</v>
      </c>
      <c r="E153" s="24">
        <f t="shared" ca="1" si="5"/>
        <v>60611.199999999997</v>
      </c>
    </row>
    <row r="154" spans="1:5">
      <c r="A154" s="8">
        <v>152</v>
      </c>
      <c r="B154" s="6">
        <f t="shared" ca="1" si="6"/>
        <v>1</v>
      </c>
      <c r="C154" s="7">
        <f ca="1">VLOOKUP(B154,'Tableau de correspondance'!$A$4:$C$104,2)</f>
        <v>3910</v>
      </c>
      <c r="D154" s="4">
        <f ca="1">VLOOKUP(B154,'Tableau de correspondance'!$A$4:$C$104,3)</f>
        <v>14.08</v>
      </c>
      <c r="E154" s="24">
        <f t="shared" ca="1" si="5"/>
        <v>55052.800000000003</v>
      </c>
    </row>
    <row r="155" spans="1:5">
      <c r="A155" s="8">
        <v>153</v>
      </c>
      <c r="B155" s="6">
        <f t="shared" ca="1" si="6"/>
        <v>84</v>
      </c>
      <c r="C155" s="7">
        <f ca="1">VLOOKUP(B155,'Tableau de correspondance'!$A$4:$C$104,2)</f>
        <v>5120</v>
      </c>
      <c r="D155" s="4">
        <f ca="1">VLOOKUP(B155,'Tableau de correspondance'!$A$4:$C$104,3)</f>
        <v>20.36</v>
      </c>
      <c r="E155" s="24">
        <f t="shared" ca="1" si="5"/>
        <v>104243.2</v>
      </c>
    </row>
    <row r="156" spans="1:5">
      <c r="A156" s="8">
        <v>154</v>
      </c>
      <c r="B156" s="6">
        <f t="shared" ca="1" si="6"/>
        <v>40</v>
      </c>
      <c r="C156" s="7">
        <f ca="1">VLOOKUP(B156,'Tableau de correspondance'!$A$4:$C$104,2)</f>
        <v>4400</v>
      </c>
      <c r="D156" s="4">
        <f ca="1">VLOOKUP(B156,'Tableau de correspondance'!$A$4:$C$104,3)</f>
        <v>17.5</v>
      </c>
      <c r="E156" s="24">
        <f t="shared" ca="1" si="5"/>
        <v>77000</v>
      </c>
    </row>
    <row r="157" spans="1:5">
      <c r="A157" s="8">
        <v>155</v>
      </c>
      <c r="B157" s="6">
        <f t="shared" ca="1" si="6"/>
        <v>87</v>
      </c>
      <c r="C157" s="7">
        <f ca="1">VLOOKUP(B157,'Tableau de correspondance'!$A$4:$C$104,2)</f>
        <v>5135</v>
      </c>
      <c r="D157" s="4">
        <f ca="1">VLOOKUP(B157,'Tableau de correspondance'!$A$4:$C$104,3)</f>
        <v>20.48</v>
      </c>
      <c r="E157" s="24">
        <f t="shared" ca="1" si="5"/>
        <v>105164.8</v>
      </c>
    </row>
    <row r="158" spans="1:5">
      <c r="A158" s="8">
        <v>156</v>
      </c>
      <c r="B158" s="6">
        <f t="shared" ca="1" si="6"/>
        <v>80</v>
      </c>
      <c r="C158" s="7">
        <f ca="1">VLOOKUP(B158,'Tableau de correspondance'!$A$4:$C$104,2)</f>
        <v>5100</v>
      </c>
      <c r="D158" s="4">
        <f ca="1">VLOOKUP(B158,'Tableau de correspondance'!$A$4:$C$104,3)</f>
        <v>20.2</v>
      </c>
      <c r="E158" s="24">
        <f t="shared" ca="1" si="5"/>
        <v>103020</v>
      </c>
    </row>
    <row r="159" spans="1:5">
      <c r="A159" s="8">
        <v>157</v>
      </c>
      <c r="B159" s="6">
        <f t="shared" ca="1" si="6"/>
        <v>99</v>
      </c>
      <c r="C159" s="7">
        <f ca="1">VLOOKUP(B159,'Tableau de correspondance'!$A$4:$C$104,2)</f>
        <v>5195</v>
      </c>
      <c r="D159" s="4">
        <f ca="1">VLOOKUP(B159,'Tableau de correspondance'!$A$4:$C$104,3)</f>
        <v>20.96</v>
      </c>
      <c r="E159" s="24">
        <f t="shared" ca="1" si="5"/>
        <v>108887.20000000001</v>
      </c>
    </row>
    <row r="160" spans="1:5">
      <c r="A160" s="8">
        <v>158</v>
      </c>
      <c r="B160" s="6">
        <f t="shared" ca="1" si="6"/>
        <v>48</v>
      </c>
      <c r="C160" s="7">
        <f ca="1">VLOOKUP(B160,'Tableau de correspondance'!$A$4:$C$104,2)</f>
        <v>4560</v>
      </c>
      <c r="D160" s="4">
        <f ca="1">VLOOKUP(B160,'Tableau de correspondance'!$A$4:$C$104,3)</f>
        <v>18.3</v>
      </c>
      <c r="E160" s="24">
        <f t="shared" ca="1" si="5"/>
        <v>83448</v>
      </c>
    </row>
    <row r="161" spans="1:5">
      <c r="A161" s="8">
        <v>159</v>
      </c>
      <c r="B161" s="6">
        <f t="shared" ca="1" si="6"/>
        <v>8</v>
      </c>
      <c r="C161" s="7">
        <f ca="1">VLOOKUP(B161,'Tableau de correspondance'!$A$4:$C$104,2)</f>
        <v>3980</v>
      </c>
      <c r="D161" s="4">
        <f ca="1">VLOOKUP(B161,'Tableau de correspondance'!$A$4:$C$104,3)</f>
        <v>14.64</v>
      </c>
      <c r="E161" s="24">
        <f t="shared" ca="1" si="5"/>
        <v>58267.200000000004</v>
      </c>
    </row>
    <row r="162" spans="1:5">
      <c r="A162" s="8">
        <v>160</v>
      </c>
      <c r="B162" s="6">
        <f t="shared" ca="1" si="6"/>
        <v>56</v>
      </c>
      <c r="C162" s="7">
        <f ca="1">VLOOKUP(B162,'Tableau de correspondance'!$A$4:$C$104,2)</f>
        <v>4720</v>
      </c>
      <c r="D162" s="4">
        <f ca="1">VLOOKUP(B162,'Tableau de correspondance'!$A$4:$C$104,3)</f>
        <v>18.86</v>
      </c>
      <c r="E162" s="24">
        <f t="shared" ca="1" si="5"/>
        <v>89019.199999999997</v>
      </c>
    </row>
    <row r="163" spans="1:5">
      <c r="A163" s="8">
        <v>161</v>
      </c>
      <c r="B163" s="6">
        <f t="shared" ca="1" si="6"/>
        <v>50</v>
      </c>
      <c r="C163" s="7">
        <f ca="1">VLOOKUP(B163,'Tableau de correspondance'!$A$4:$C$104,2)</f>
        <v>4600</v>
      </c>
      <c r="D163" s="4">
        <f ca="1">VLOOKUP(B163,'Tableau de correspondance'!$A$4:$C$104,3)</f>
        <v>18.5</v>
      </c>
      <c r="E163" s="24">
        <f t="shared" ca="1" si="5"/>
        <v>85100</v>
      </c>
    </row>
    <row r="164" spans="1:5">
      <c r="A164" s="8">
        <v>162</v>
      </c>
      <c r="B164" s="6">
        <f t="shared" ca="1" si="6"/>
        <v>75</v>
      </c>
      <c r="C164" s="7">
        <f ca="1">VLOOKUP(B164,'Tableau de correspondance'!$A$4:$C$104,2)</f>
        <v>5025</v>
      </c>
      <c r="D164" s="4">
        <f ca="1">VLOOKUP(B164,'Tableau de correspondance'!$A$4:$C$104,3)</f>
        <v>20</v>
      </c>
      <c r="E164" s="24">
        <f t="shared" ca="1" si="5"/>
        <v>100500</v>
      </c>
    </row>
    <row r="165" spans="1:5">
      <c r="A165" s="8">
        <v>163</v>
      </c>
      <c r="B165" s="6">
        <f t="shared" ca="1" si="6"/>
        <v>53</v>
      </c>
      <c r="C165" s="7">
        <f ca="1">VLOOKUP(B165,'Tableau de correspondance'!$A$4:$C$104,2)</f>
        <v>4660</v>
      </c>
      <c r="D165" s="4">
        <f ca="1">VLOOKUP(B165,'Tableau de correspondance'!$A$4:$C$104,3)</f>
        <v>18.68</v>
      </c>
      <c r="E165" s="24">
        <f t="shared" ca="1" si="5"/>
        <v>87048.8</v>
      </c>
    </row>
    <row r="166" spans="1:5">
      <c r="A166" s="8">
        <v>164</v>
      </c>
      <c r="B166" s="6">
        <f t="shared" ca="1" si="6"/>
        <v>96</v>
      </c>
      <c r="C166" s="7">
        <f ca="1">VLOOKUP(B166,'Tableau de correspondance'!$A$4:$C$104,2)</f>
        <v>5180</v>
      </c>
      <c r="D166" s="4">
        <f ca="1">VLOOKUP(B166,'Tableau de correspondance'!$A$4:$C$104,3)</f>
        <v>20.84</v>
      </c>
      <c r="E166" s="24">
        <f t="shared" ca="1" si="5"/>
        <v>107951.2</v>
      </c>
    </row>
    <row r="167" spans="1:5">
      <c r="A167" s="8">
        <v>165</v>
      </c>
      <c r="B167" s="6">
        <f t="shared" ca="1" si="6"/>
        <v>67</v>
      </c>
      <c r="C167" s="7">
        <f ca="1">VLOOKUP(B167,'Tableau de correspondance'!$A$4:$C$104,2)</f>
        <v>4905</v>
      </c>
      <c r="D167" s="4">
        <f ca="1">VLOOKUP(B167,'Tableau de correspondance'!$A$4:$C$104,3)</f>
        <v>19.52</v>
      </c>
      <c r="E167" s="24">
        <f t="shared" ca="1" si="5"/>
        <v>95745.599999999991</v>
      </c>
    </row>
    <row r="168" spans="1:5">
      <c r="A168" s="8">
        <v>166</v>
      </c>
      <c r="B168" s="6">
        <f t="shared" ca="1" si="6"/>
        <v>40</v>
      </c>
      <c r="C168" s="7">
        <f ca="1">VLOOKUP(B168,'Tableau de correspondance'!$A$4:$C$104,2)</f>
        <v>4400</v>
      </c>
      <c r="D168" s="4">
        <f ca="1">VLOOKUP(B168,'Tableau de correspondance'!$A$4:$C$104,3)</f>
        <v>17.5</v>
      </c>
      <c r="E168" s="24">
        <f t="shared" ca="1" si="5"/>
        <v>77000</v>
      </c>
    </row>
    <row r="169" spans="1:5">
      <c r="A169" s="8">
        <v>167</v>
      </c>
      <c r="B169" s="6">
        <f t="shared" ca="1" si="6"/>
        <v>86</v>
      </c>
      <c r="C169" s="7">
        <f ca="1">VLOOKUP(B169,'Tableau de correspondance'!$A$4:$C$104,2)</f>
        <v>5130</v>
      </c>
      <c r="D169" s="4">
        <f ca="1">VLOOKUP(B169,'Tableau de correspondance'!$A$4:$C$104,3)</f>
        <v>20.440000000000001</v>
      </c>
      <c r="E169" s="24">
        <f t="shared" ca="1" si="5"/>
        <v>104857.20000000001</v>
      </c>
    </row>
    <row r="170" spans="1:5">
      <c r="A170" s="8">
        <v>168</v>
      </c>
      <c r="B170" s="6">
        <f t="shared" ca="1" si="6"/>
        <v>94</v>
      </c>
      <c r="C170" s="7">
        <f ca="1">VLOOKUP(B170,'Tableau de correspondance'!$A$4:$C$104,2)</f>
        <v>5170</v>
      </c>
      <c r="D170" s="4">
        <f ca="1">VLOOKUP(B170,'Tableau de correspondance'!$A$4:$C$104,3)</f>
        <v>20.76</v>
      </c>
      <c r="E170" s="24">
        <f t="shared" ca="1" si="5"/>
        <v>107329.20000000001</v>
      </c>
    </row>
    <row r="171" spans="1:5">
      <c r="A171" s="8">
        <v>169</v>
      </c>
      <c r="B171" s="6">
        <f t="shared" ca="1" si="6"/>
        <v>50</v>
      </c>
      <c r="C171" s="7">
        <f ca="1">VLOOKUP(B171,'Tableau de correspondance'!$A$4:$C$104,2)</f>
        <v>4600</v>
      </c>
      <c r="D171" s="4">
        <f ca="1">VLOOKUP(B171,'Tableau de correspondance'!$A$4:$C$104,3)</f>
        <v>18.5</v>
      </c>
      <c r="E171" s="24">
        <f t="shared" ca="1" si="5"/>
        <v>85100</v>
      </c>
    </row>
    <row r="172" spans="1:5">
      <c r="A172" s="8">
        <v>170</v>
      </c>
      <c r="B172" s="6">
        <f t="shared" ca="1" si="6"/>
        <v>90</v>
      </c>
      <c r="C172" s="7">
        <f ca="1">VLOOKUP(B172,'Tableau de correspondance'!$A$4:$C$104,2)</f>
        <v>5150</v>
      </c>
      <c r="D172" s="4">
        <f ca="1">VLOOKUP(B172,'Tableau de correspondance'!$A$4:$C$104,3)</f>
        <v>20.6</v>
      </c>
      <c r="E172" s="24">
        <f t="shared" ca="1" si="5"/>
        <v>106090.00000000001</v>
      </c>
    </row>
    <row r="173" spans="1:5">
      <c r="A173" s="8">
        <v>171</v>
      </c>
      <c r="B173" s="6">
        <f t="shared" ca="1" si="6"/>
        <v>4</v>
      </c>
      <c r="C173" s="7">
        <f ca="1">VLOOKUP(B173,'Tableau de correspondance'!$A$4:$C$104,2)</f>
        <v>3940</v>
      </c>
      <c r="D173" s="4">
        <f ca="1">VLOOKUP(B173,'Tableau de correspondance'!$A$4:$C$104,3)</f>
        <v>14.32</v>
      </c>
      <c r="E173" s="24">
        <f t="shared" ca="1" si="5"/>
        <v>56420.800000000003</v>
      </c>
    </row>
    <row r="174" spans="1:5">
      <c r="A174" s="8">
        <v>172</v>
      </c>
      <c r="B174" s="6">
        <f t="shared" ca="1" si="6"/>
        <v>96</v>
      </c>
      <c r="C174" s="7">
        <f ca="1">VLOOKUP(B174,'Tableau de correspondance'!$A$4:$C$104,2)</f>
        <v>5180</v>
      </c>
      <c r="D174" s="4">
        <f ca="1">VLOOKUP(B174,'Tableau de correspondance'!$A$4:$C$104,3)</f>
        <v>20.84</v>
      </c>
      <c r="E174" s="24">
        <f t="shared" ca="1" si="5"/>
        <v>107951.2</v>
      </c>
    </row>
    <row r="175" spans="1:5">
      <c r="A175" s="8">
        <v>173</v>
      </c>
      <c r="B175" s="6">
        <f t="shared" ca="1" si="6"/>
        <v>23</v>
      </c>
      <c r="C175" s="7">
        <f ca="1">VLOOKUP(B175,'Tableau de correspondance'!$A$4:$C$104,2)</f>
        <v>4145</v>
      </c>
      <c r="D175" s="4">
        <f ca="1">VLOOKUP(B175,'Tableau de correspondance'!$A$4:$C$104,3)</f>
        <v>15.84</v>
      </c>
      <c r="E175" s="24">
        <f t="shared" ca="1" si="5"/>
        <v>65656.800000000003</v>
      </c>
    </row>
    <row r="176" spans="1:5">
      <c r="A176" s="8">
        <v>174</v>
      </c>
      <c r="B176" s="6">
        <f t="shared" ca="1" si="6"/>
        <v>1</v>
      </c>
      <c r="C176" s="7">
        <f ca="1">VLOOKUP(B176,'Tableau de correspondance'!$A$4:$C$104,2)</f>
        <v>3910</v>
      </c>
      <c r="D176" s="4">
        <f ca="1">VLOOKUP(B176,'Tableau de correspondance'!$A$4:$C$104,3)</f>
        <v>14.08</v>
      </c>
      <c r="E176" s="24">
        <f t="shared" ca="1" si="5"/>
        <v>55052.800000000003</v>
      </c>
    </row>
    <row r="177" spans="1:5">
      <c r="A177" s="8">
        <v>175</v>
      </c>
      <c r="B177" s="6">
        <f t="shared" ca="1" si="6"/>
        <v>92</v>
      </c>
      <c r="C177" s="7">
        <f ca="1">VLOOKUP(B177,'Tableau de correspondance'!$A$4:$C$104,2)</f>
        <v>5160</v>
      </c>
      <c r="D177" s="4">
        <f ca="1">VLOOKUP(B177,'Tableau de correspondance'!$A$4:$C$104,3)</f>
        <v>20.68</v>
      </c>
      <c r="E177" s="24">
        <f t="shared" ca="1" si="5"/>
        <v>106708.8</v>
      </c>
    </row>
    <row r="178" spans="1:5">
      <c r="A178" s="8">
        <v>176</v>
      </c>
      <c r="B178" s="6">
        <f t="shared" ca="1" si="6"/>
        <v>25</v>
      </c>
      <c r="C178" s="7">
        <f ca="1">VLOOKUP(B178,'Tableau de correspondance'!$A$4:$C$104,2)</f>
        <v>4175</v>
      </c>
      <c r="D178" s="4">
        <f ca="1">VLOOKUP(B178,'Tableau de correspondance'!$A$4:$C$104,3)</f>
        <v>16</v>
      </c>
      <c r="E178" s="24">
        <f t="shared" ca="1" si="5"/>
        <v>66800</v>
      </c>
    </row>
    <row r="179" spans="1:5">
      <c r="A179" s="8">
        <v>177</v>
      </c>
      <c r="B179" s="6">
        <f t="shared" ca="1" si="6"/>
        <v>68</v>
      </c>
      <c r="C179" s="7">
        <f ca="1">VLOOKUP(B179,'Tableau de correspondance'!$A$4:$C$104,2)</f>
        <v>4920</v>
      </c>
      <c r="D179" s="4">
        <f ca="1">VLOOKUP(B179,'Tableau de correspondance'!$A$4:$C$104,3)</f>
        <v>19.579999999999998</v>
      </c>
      <c r="E179" s="24">
        <f t="shared" ca="1" si="5"/>
        <v>96333.599999999991</v>
      </c>
    </row>
    <row r="180" spans="1:5">
      <c r="A180" s="8">
        <v>178</v>
      </c>
      <c r="B180" s="6">
        <f t="shared" ca="1" si="6"/>
        <v>97</v>
      </c>
      <c r="C180" s="7">
        <f ca="1">VLOOKUP(B180,'Tableau de correspondance'!$A$4:$C$104,2)</f>
        <v>5185</v>
      </c>
      <c r="D180" s="4">
        <f ca="1">VLOOKUP(B180,'Tableau de correspondance'!$A$4:$C$104,3)</f>
        <v>20.88</v>
      </c>
      <c r="E180" s="24">
        <f t="shared" ca="1" si="5"/>
        <v>108262.79999999999</v>
      </c>
    </row>
    <row r="181" spans="1:5">
      <c r="A181" s="8">
        <v>179</v>
      </c>
      <c r="B181" s="6">
        <f t="shared" ca="1" si="6"/>
        <v>95</v>
      </c>
      <c r="C181" s="7">
        <f ca="1">VLOOKUP(B181,'Tableau de correspondance'!$A$4:$C$104,2)</f>
        <v>5175</v>
      </c>
      <c r="D181" s="4">
        <f ca="1">VLOOKUP(B181,'Tableau de correspondance'!$A$4:$C$104,3)</f>
        <v>20.8</v>
      </c>
      <c r="E181" s="24">
        <f t="shared" ref="E181:E202" ca="1" si="7">C181*D181</f>
        <v>107640</v>
      </c>
    </row>
    <row r="182" spans="1:5">
      <c r="A182" s="8">
        <v>180</v>
      </c>
      <c r="B182" s="6">
        <f t="shared" ca="1" si="6"/>
        <v>0</v>
      </c>
      <c r="C182" s="7">
        <f ca="1">VLOOKUP(B182,'Tableau de correspondance'!$A$4:$C$104,2)</f>
        <v>3900</v>
      </c>
      <c r="D182" s="4">
        <f ca="1">VLOOKUP(B182,'Tableau de correspondance'!$A$4:$C$104,3)</f>
        <v>14</v>
      </c>
      <c r="E182" s="24">
        <f t="shared" ca="1" si="7"/>
        <v>54600</v>
      </c>
    </row>
    <row r="183" spans="1:5">
      <c r="A183" s="8">
        <v>181</v>
      </c>
      <c r="B183" s="6">
        <f t="shared" ca="1" si="6"/>
        <v>27</v>
      </c>
      <c r="C183" s="7">
        <f ca="1">VLOOKUP(B183,'Tableau de correspondance'!$A$4:$C$104,2)</f>
        <v>4205</v>
      </c>
      <c r="D183" s="4">
        <f ca="1">VLOOKUP(B183,'Tableau de correspondance'!$A$4:$C$104,3)</f>
        <v>16.2</v>
      </c>
      <c r="E183" s="24">
        <f t="shared" ca="1" si="7"/>
        <v>68121</v>
      </c>
    </row>
    <row r="184" spans="1:5">
      <c r="A184" s="8">
        <v>182</v>
      </c>
      <c r="B184" s="6">
        <f t="shared" ca="1" si="6"/>
        <v>61</v>
      </c>
      <c r="C184" s="7">
        <f ca="1">VLOOKUP(B184,'Tableau de correspondance'!$A$4:$C$104,2)</f>
        <v>4815</v>
      </c>
      <c r="D184" s="4">
        <f ca="1">VLOOKUP(B184,'Tableau de correspondance'!$A$4:$C$104,3)</f>
        <v>19.16</v>
      </c>
      <c r="E184" s="24">
        <f t="shared" ca="1" si="7"/>
        <v>92255.4</v>
      </c>
    </row>
    <row r="185" spans="1:5">
      <c r="A185" s="8">
        <v>183</v>
      </c>
      <c r="B185" s="6">
        <f t="shared" ca="1" si="6"/>
        <v>87</v>
      </c>
      <c r="C185" s="7">
        <f ca="1">VLOOKUP(B185,'Tableau de correspondance'!$A$4:$C$104,2)</f>
        <v>5135</v>
      </c>
      <c r="D185" s="4">
        <f ca="1">VLOOKUP(B185,'Tableau de correspondance'!$A$4:$C$104,3)</f>
        <v>20.48</v>
      </c>
      <c r="E185" s="24">
        <f t="shared" ca="1" si="7"/>
        <v>105164.8</v>
      </c>
    </row>
    <row r="186" spans="1:5">
      <c r="A186" s="8">
        <v>184</v>
      </c>
      <c r="B186" s="6">
        <f t="shared" ca="1" si="6"/>
        <v>64</v>
      </c>
      <c r="C186" s="7">
        <f ca="1">VLOOKUP(B186,'Tableau de correspondance'!$A$4:$C$104,2)</f>
        <v>4860</v>
      </c>
      <c r="D186" s="4">
        <f ca="1">VLOOKUP(B186,'Tableau de correspondance'!$A$4:$C$104,3)</f>
        <v>19.34</v>
      </c>
      <c r="E186" s="24">
        <f t="shared" ca="1" si="7"/>
        <v>93992.4</v>
      </c>
    </row>
    <row r="187" spans="1:5">
      <c r="A187" s="8">
        <v>185</v>
      </c>
      <c r="B187" s="6">
        <f t="shared" ca="1" si="6"/>
        <v>96</v>
      </c>
      <c r="C187" s="7">
        <f ca="1">VLOOKUP(B187,'Tableau de correspondance'!$A$4:$C$104,2)</f>
        <v>5180</v>
      </c>
      <c r="D187" s="4">
        <f ca="1">VLOOKUP(B187,'Tableau de correspondance'!$A$4:$C$104,3)</f>
        <v>20.84</v>
      </c>
      <c r="E187" s="24">
        <f t="shared" ca="1" si="7"/>
        <v>107951.2</v>
      </c>
    </row>
    <row r="188" spans="1:5">
      <c r="A188" s="8">
        <v>186</v>
      </c>
      <c r="B188" s="6">
        <f t="shared" ca="1" si="6"/>
        <v>17</v>
      </c>
      <c r="C188" s="7">
        <f ca="1">VLOOKUP(B188,'Tableau de correspondance'!$A$4:$C$104,2)</f>
        <v>4070</v>
      </c>
      <c r="D188" s="4">
        <f ca="1">VLOOKUP(B188,'Tableau de correspondance'!$A$4:$C$104,3)</f>
        <v>15.36</v>
      </c>
      <c r="E188" s="24">
        <f t="shared" ca="1" si="7"/>
        <v>62515.199999999997</v>
      </c>
    </row>
    <row r="189" spans="1:5">
      <c r="A189" s="8">
        <v>187</v>
      </c>
      <c r="B189" s="6">
        <f t="shared" ca="1" si="6"/>
        <v>97</v>
      </c>
      <c r="C189" s="7">
        <f ca="1">VLOOKUP(B189,'Tableau de correspondance'!$A$4:$C$104,2)</f>
        <v>5185</v>
      </c>
      <c r="D189" s="4">
        <f ca="1">VLOOKUP(B189,'Tableau de correspondance'!$A$4:$C$104,3)</f>
        <v>20.88</v>
      </c>
      <c r="E189" s="24">
        <f t="shared" ca="1" si="7"/>
        <v>108262.79999999999</v>
      </c>
    </row>
    <row r="190" spans="1:5">
      <c r="A190" s="8">
        <v>188</v>
      </c>
      <c r="B190" s="6">
        <f t="shared" ca="1" si="6"/>
        <v>77</v>
      </c>
      <c r="C190" s="7">
        <f ca="1">VLOOKUP(B190,'Tableau de correspondance'!$A$4:$C$104,2)</f>
        <v>5055</v>
      </c>
      <c r="D190" s="4">
        <f ca="1">VLOOKUP(B190,'Tableau de correspondance'!$A$4:$C$104,3)</f>
        <v>20.079999999999998</v>
      </c>
      <c r="E190" s="24">
        <f t="shared" ca="1" si="7"/>
        <v>101504.4</v>
      </c>
    </row>
    <row r="191" spans="1:5">
      <c r="A191" s="8">
        <v>189</v>
      </c>
      <c r="B191" s="6">
        <f t="shared" ca="1" si="6"/>
        <v>60</v>
      </c>
      <c r="C191" s="7">
        <f ca="1">VLOOKUP(B191,'Tableau de correspondance'!$A$4:$C$104,2)</f>
        <v>4800</v>
      </c>
      <c r="D191" s="4">
        <f ca="1">VLOOKUP(B191,'Tableau de correspondance'!$A$4:$C$104,3)</f>
        <v>19.100000000000001</v>
      </c>
      <c r="E191" s="24">
        <f t="shared" ca="1" si="7"/>
        <v>91680</v>
      </c>
    </row>
    <row r="192" spans="1:5">
      <c r="A192" s="8">
        <v>190</v>
      </c>
      <c r="B192" s="6">
        <f t="shared" ca="1" si="6"/>
        <v>17</v>
      </c>
      <c r="C192" s="7">
        <f ca="1">VLOOKUP(B192,'Tableau de correspondance'!$A$4:$C$104,2)</f>
        <v>4070</v>
      </c>
      <c r="D192" s="4">
        <f ca="1">VLOOKUP(B192,'Tableau de correspondance'!$A$4:$C$104,3)</f>
        <v>15.36</v>
      </c>
      <c r="E192" s="24">
        <f t="shared" ca="1" si="7"/>
        <v>62515.199999999997</v>
      </c>
    </row>
    <row r="193" spans="1:5">
      <c r="A193" s="8">
        <v>191</v>
      </c>
      <c r="B193" s="6">
        <f t="shared" ca="1" si="6"/>
        <v>78</v>
      </c>
      <c r="C193" s="7">
        <f ca="1">VLOOKUP(B193,'Tableau de correspondance'!$A$4:$C$104,2)</f>
        <v>5070</v>
      </c>
      <c r="D193" s="4">
        <f ca="1">VLOOKUP(B193,'Tableau de correspondance'!$A$4:$C$104,3)</f>
        <v>20.12</v>
      </c>
      <c r="E193" s="24">
        <f t="shared" ca="1" si="7"/>
        <v>102008.40000000001</v>
      </c>
    </row>
    <row r="194" spans="1:5">
      <c r="A194" s="8">
        <v>192</v>
      </c>
      <c r="B194" s="6">
        <f t="shared" ca="1" si="6"/>
        <v>49</v>
      </c>
      <c r="C194" s="7">
        <f ca="1">VLOOKUP(B194,'Tableau de correspondance'!$A$4:$C$104,2)</f>
        <v>4580</v>
      </c>
      <c r="D194" s="4">
        <f ca="1">VLOOKUP(B194,'Tableau de correspondance'!$A$4:$C$104,3)</f>
        <v>18.399999999999999</v>
      </c>
      <c r="E194" s="24">
        <f t="shared" ca="1" si="7"/>
        <v>84272</v>
      </c>
    </row>
    <row r="195" spans="1:5">
      <c r="A195" s="8">
        <v>193</v>
      </c>
      <c r="B195" s="6">
        <f t="shared" ca="1" si="6"/>
        <v>87</v>
      </c>
      <c r="C195" s="7">
        <f ca="1">VLOOKUP(B195,'Tableau de correspondance'!$A$4:$C$104,2)</f>
        <v>5135</v>
      </c>
      <c r="D195" s="4">
        <f ca="1">VLOOKUP(B195,'Tableau de correspondance'!$A$4:$C$104,3)</f>
        <v>20.48</v>
      </c>
      <c r="E195" s="24">
        <f t="shared" ca="1" si="7"/>
        <v>105164.8</v>
      </c>
    </row>
    <row r="196" spans="1:5">
      <c r="A196" s="8">
        <v>194</v>
      </c>
      <c r="B196" s="6">
        <f t="shared" ref="B196:B202" ca="1" si="8">TRUNC(100*RAND(),0)</f>
        <v>98</v>
      </c>
      <c r="C196" s="7">
        <f ca="1">VLOOKUP(B196,'Tableau de correspondance'!$A$4:$C$104,2)</f>
        <v>5190</v>
      </c>
      <c r="D196" s="4">
        <f ca="1">VLOOKUP(B196,'Tableau de correspondance'!$A$4:$C$104,3)</f>
        <v>20.92</v>
      </c>
      <c r="E196" s="24">
        <f t="shared" ca="1" si="7"/>
        <v>108574.8</v>
      </c>
    </row>
    <row r="197" spans="1:5">
      <c r="A197" s="8">
        <v>195</v>
      </c>
      <c r="B197" s="6">
        <f t="shared" ca="1" si="8"/>
        <v>37</v>
      </c>
      <c r="C197" s="7">
        <f ca="1">VLOOKUP(B197,'Tableau de correspondance'!$A$4:$C$104,2)</f>
        <v>4355</v>
      </c>
      <c r="D197" s="4">
        <f ca="1">VLOOKUP(B197,'Tableau de correspondance'!$A$4:$C$104,3)</f>
        <v>17.2</v>
      </c>
      <c r="E197" s="24">
        <f t="shared" ca="1" si="7"/>
        <v>74906</v>
      </c>
    </row>
    <row r="198" spans="1:5">
      <c r="A198" s="8">
        <v>196</v>
      </c>
      <c r="B198" s="6">
        <f t="shared" ca="1" si="8"/>
        <v>6</v>
      </c>
      <c r="C198" s="7">
        <f ca="1">VLOOKUP(B198,'Tableau de correspondance'!$A$4:$C$104,2)</f>
        <v>3960</v>
      </c>
      <c r="D198" s="4">
        <f ca="1">VLOOKUP(B198,'Tableau de correspondance'!$A$4:$C$104,3)</f>
        <v>14.48</v>
      </c>
      <c r="E198" s="24">
        <f t="shared" ca="1" si="7"/>
        <v>57340.800000000003</v>
      </c>
    </row>
    <row r="199" spans="1:5">
      <c r="A199" s="8">
        <v>197</v>
      </c>
      <c r="B199" s="6">
        <f t="shared" ca="1" si="8"/>
        <v>9</v>
      </c>
      <c r="C199" s="7">
        <f ca="1">VLOOKUP(B199,'Tableau de correspondance'!$A$4:$C$104,2)</f>
        <v>3990</v>
      </c>
      <c r="D199" s="4">
        <f ca="1">VLOOKUP(B199,'Tableau de correspondance'!$A$4:$C$104,3)</f>
        <v>14.72</v>
      </c>
      <c r="E199" s="24">
        <f t="shared" ca="1" si="7"/>
        <v>58732.800000000003</v>
      </c>
    </row>
    <row r="200" spans="1:5">
      <c r="A200" s="8">
        <v>198</v>
      </c>
      <c r="B200" s="6">
        <f t="shared" ca="1" si="8"/>
        <v>22</v>
      </c>
      <c r="C200" s="7">
        <f ca="1">VLOOKUP(B200,'Tableau de correspondance'!$A$4:$C$104,2)</f>
        <v>4130</v>
      </c>
      <c r="D200" s="4">
        <f ca="1">VLOOKUP(B200,'Tableau de correspondance'!$A$4:$C$104,3)</f>
        <v>15.76</v>
      </c>
      <c r="E200" s="24">
        <f t="shared" ca="1" si="7"/>
        <v>65088.799999999996</v>
      </c>
    </row>
    <row r="201" spans="1:5">
      <c r="A201" s="8">
        <v>199</v>
      </c>
      <c r="B201" s="6">
        <f t="shared" ca="1" si="8"/>
        <v>95</v>
      </c>
      <c r="C201" s="7">
        <f ca="1">VLOOKUP(B201,'Tableau de correspondance'!$A$4:$C$104,2)</f>
        <v>5175</v>
      </c>
      <c r="D201" s="4">
        <f ca="1">VLOOKUP(B201,'Tableau de correspondance'!$A$4:$C$104,3)</f>
        <v>20.8</v>
      </c>
      <c r="E201" s="24">
        <f t="shared" ca="1" si="7"/>
        <v>107640</v>
      </c>
    </row>
    <row r="202" spans="1:5" ht="13.5" thickBot="1">
      <c r="A202" s="15">
        <v>200</v>
      </c>
      <c r="B202" s="18">
        <f t="shared" ca="1" si="8"/>
        <v>7</v>
      </c>
      <c r="C202" s="7">
        <f ca="1">VLOOKUP(B202,'Tableau de correspondance'!$A$4:$C$104,2)</f>
        <v>3970</v>
      </c>
      <c r="D202" s="4">
        <f ca="1">VLOOKUP(B202,'Tableau de correspondance'!$A$4:$C$104,3)</f>
        <v>14.56</v>
      </c>
      <c r="E202" s="27">
        <f t="shared" ca="1" si="7"/>
        <v>57803.200000000004</v>
      </c>
    </row>
  </sheetData>
  <mergeCells count="2">
    <mergeCell ref="F1:K1"/>
    <mergeCell ref="L1:Q1"/>
  </mergeCells>
  <phoneticPr fontId="1" type="noConversion"/>
  <printOptions headings="1" gridLines="1"/>
  <pageMargins left="0.78740157499999996" right="0.78740157499999996" top="0.984251969" bottom="0.984251969" header="0.4921259845" footer="0.4921259845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de correspondance</vt:lpstr>
      <vt:lpstr>Simu Margecom</vt:lpstr>
      <vt:lpstr>'Simu Margecom'!Zone_d_impression</vt:lpstr>
      <vt:lpstr>'Tableau de correspondance'!Zone_d_impression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DORIOT</dc:creator>
  <cp:lastModifiedBy>Douze</cp:lastModifiedBy>
  <cp:lastPrinted>2008-08-21T10:51:36Z</cp:lastPrinted>
  <dcterms:created xsi:type="dcterms:W3CDTF">2007-06-23T10:13:16Z</dcterms:created>
  <dcterms:modified xsi:type="dcterms:W3CDTF">2011-09-23T13:29:04Z</dcterms:modified>
</cp:coreProperties>
</file>