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95" windowHeight="81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37" i="1"/>
  <c r="H30"/>
  <c r="H29"/>
  <c r="H28"/>
  <c r="D39"/>
  <c r="D34"/>
  <c r="D30"/>
  <c r="D29"/>
  <c r="D28"/>
  <c r="D19"/>
  <c r="D15"/>
  <c r="D14"/>
  <c r="D12"/>
</calcChain>
</file>

<file path=xl/sharedStrings.xml><?xml version="1.0" encoding="utf-8"?>
<sst xmlns="http://schemas.openxmlformats.org/spreadsheetml/2006/main" count="51" uniqueCount="43">
  <si>
    <t>CLIMATEX</t>
  </si>
  <si>
    <t>Prix de Vente</t>
  </si>
  <si>
    <t>Consommation Mousse</t>
  </si>
  <si>
    <t>Consommation Tissu</t>
  </si>
  <si>
    <t>Frais Variables</t>
  </si>
  <si>
    <t>Produits Finis</t>
  </si>
  <si>
    <t>Fabrication</t>
  </si>
  <si>
    <t>Commercialisation</t>
  </si>
  <si>
    <t>Administration</t>
  </si>
  <si>
    <t>Total</t>
  </si>
  <si>
    <t>Marge coût variable</t>
  </si>
  <si>
    <t>Marge coût variable unitaire</t>
  </si>
  <si>
    <t>Recettes</t>
  </si>
  <si>
    <t>22N - 265100</t>
  </si>
  <si>
    <t>d'où</t>
  </si>
  <si>
    <t>N = 12050</t>
  </si>
  <si>
    <t>On a donc une recette négative de</t>
  </si>
  <si>
    <t>Seuil : 12050</t>
  </si>
  <si>
    <t>Question 1a</t>
  </si>
  <si>
    <t>Question 1b</t>
  </si>
  <si>
    <t>Question 1c</t>
  </si>
  <si>
    <t>Nouveau : 140 000</t>
  </si>
  <si>
    <t>Ancien : 156 000 (13*12000)</t>
  </si>
  <si>
    <t>Il faut que 11R + 8000 &lt; 13*R</t>
  </si>
  <si>
    <t>R &gt; 4000</t>
  </si>
  <si>
    <t>Le projet semble intéressant</t>
  </si>
  <si>
    <t>Question 2a et b</t>
  </si>
  <si>
    <t>Consommation mousse</t>
  </si>
  <si>
    <t>Consommation propylène</t>
  </si>
  <si>
    <t>Autres Frais Variables</t>
  </si>
  <si>
    <t>FF Fabrication 158400 + 40000/5</t>
  </si>
  <si>
    <t>FF Commercialisation</t>
  </si>
  <si>
    <t>FF Administration</t>
  </si>
  <si>
    <t>Bénéfice</t>
  </si>
  <si>
    <t>Question 3</t>
  </si>
  <si>
    <t xml:space="preserve">delta R = </t>
  </si>
  <si>
    <t>Delta marge - Delta FF</t>
  </si>
  <si>
    <t>delta R =</t>
  </si>
  <si>
    <t>(24 * 12000*p) - 70000 &gt; 0</t>
  </si>
  <si>
    <t>p &gt; 24,3 %</t>
  </si>
  <si>
    <t>FF Fabrication</t>
  </si>
  <si>
    <t>Amortissement</t>
  </si>
  <si>
    <t>Pub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</si>
</sst>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40"/>
  <sheetViews>
    <sheetView tabSelected="1" topLeftCell="A22" workbookViewId="0">
      <selection activeCell="H37" sqref="H37"/>
    </sheetView>
  </sheetViews>
  <sheetFormatPr baseColWidth="10" defaultRowHeight="15"/>
  <cols>
    <col min="2" max="2" width="15.42578125" bestFit="1" customWidth="1"/>
    <col min="3" max="3" width="31.85546875" bestFit="1" customWidth="1"/>
    <col min="4" max="4" width="12.85546875" bestFit="1" customWidth="1"/>
    <col min="7" max="7" width="28.85546875" bestFit="1" customWidth="1"/>
    <col min="8" max="8" width="13.7109375" customWidth="1"/>
    <col min="9" max="9" width="15" customWidth="1"/>
  </cols>
  <sheetData>
    <row r="2" spans="2:4" ht="21">
      <c r="B2" s="1" t="s">
        <v>0</v>
      </c>
    </row>
    <row r="4" spans="2:4">
      <c r="C4" t="s">
        <v>1</v>
      </c>
      <c r="D4" s="2">
        <v>48</v>
      </c>
    </row>
    <row r="5" spans="2:4">
      <c r="C5" t="s">
        <v>2</v>
      </c>
      <c r="D5" s="2">
        <v>13</v>
      </c>
    </row>
    <row r="6" spans="2:4">
      <c r="C6" t="s">
        <v>3</v>
      </c>
      <c r="D6" s="2">
        <v>9</v>
      </c>
    </row>
    <row r="7" spans="2:4">
      <c r="C7" t="s">
        <v>4</v>
      </c>
      <c r="D7" s="2">
        <v>4</v>
      </c>
    </row>
    <row r="9" spans="2:4">
      <c r="B9" s="3" t="s">
        <v>5</v>
      </c>
      <c r="C9" t="s">
        <v>6</v>
      </c>
      <c r="D9" s="2">
        <v>158400</v>
      </c>
    </row>
    <row r="10" spans="2:4">
      <c r="C10" t="s">
        <v>7</v>
      </c>
      <c r="D10" s="2">
        <v>58300</v>
      </c>
    </row>
    <row r="11" spans="2:4">
      <c r="C11" t="s">
        <v>8</v>
      </c>
      <c r="D11" s="2">
        <v>48400</v>
      </c>
    </row>
    <row r="12" spans="2:4">
      <c r="C12" t="s">
        <v>9</v>
      </c>
      <c r="D12" s="2">
        <f>SUM(D9:D11)</f>
        <v>265100</v>
      </c>
    </row>
    <row r="14" spans="2:4">
      <c r="B14" t="s">
        <v>18</v>
      </c>
      <c r="C14" t="s">
        <v>11</v>
      </c>
      <c r="D14" s="2">
        <f>D4-(D5+D6+D7)</f>
        <v>22</v>
      </c>
    </row>
    <row r="15" spans="2:4">
      <c r="C15" t="s">
        <v>10</v>
      </c>
      <c r="D15" s="2">
        <f>D14*12000</f>
        <v>264000</v>
      </c>
    </row>
    <row r="17" spans="2:9">
      <c r="B17" t="s">
        <v>19</v>
      </c>
      <c r="C17" t="s">
        <v>12</v>
      </c>
      <c r="D17" t="s">
        <v>13</v>
      </c>
      <c r="E17" t="s">
        <v>14</v>
      </c>
      <c r="F17" t="s">
        <v>15</v>
      </c>
    </row>
    <row r="19" spans="2:9">
      <c r="C19" t="s">
        <v>16</v>
      </c>
      <c r="D19" s="2">
        <f>D14*50</f>
        <v>1100</v>
      </c>
    </row>
    <row r="20" spans="2:9">
      <c r="B20" t="s">
        <v>20</v>
      </c>
      <c r="C20" t="s">
        <v>17</v>
      </c>
    </row>
    <row r="22" spans="2:9">
      <c r="B22" t="s">
        <v>26</v>
      </c>
      <c r="C22" t="s">
        <v>21</v>
      </c>
    </row>
    <row r="23" spans="2:9">
      <c r="C23" t="s">
        <v>22</v>
      </c>
    </row>
    <row r="24" spans="2:9">
      <c r="C24" t="s">
        <v>23</v>
      </c>
    </row>
    <row r="25" spans="2:9">
      <c r="C25" t="s">
        <v>24</v>
      </c>
    </row>
    <row r="26" spans="2:9">
      <c r="C26" t="s">
        <v>25</v>
      </c>
    </row>
    <row r="28" spans="2:9">
      <c r="C28" s="4" t="s">
        <v>27</v>
      </c>
      <c r="D28" s="5">
        <f>11*12000</f>
        <v>132000</v>
      </c>
      <c r="E28" s="6">
        <v>132000</v>
      </c>
      <c r="F28" s="7"/>
      <c r="G28" s="4" t="s">
        <v>27</v>
      </c>
      <c r="H28" s="5">
        <f>11*14400</f>
        <v>158400</v>
      </c>
      <c r="I28" s="5"/>
    </row>
    <row r="29" spans="2:9">
      <c r="C29" s="4" t="s">
        <v>28</v>
      </c>
      <c r="D29" s="5">
        <f>9*12000</f>
        <v>108000</v>
      </c>
      <c r="E29" s="6">
        <v>108000</v>
      </c>
      <c r="F29" s="7"/>
      <c r="G29" s="4" t="s">
        <v>28</v>
      </c>
      <c r="H29" s="5">
        <f>8.55*14400</f>
        <v>123120.00000000001</v>
      </c>
      <c r="I29" s="5"/>
    </row>
    <row r="30" spans="2:9">
      <c r="C30" s="4" t="s">
        <v>29</v>
      </c>
      <c r="D30" s="5">
        <f>4*12000</f>
        <v>48000</v>
      </c>
      <c r="E30" s="6">
        <v>48000</v>
      </c>
      <c r="F30" s="7"/>
      <c r="G30" s="4" t="s">
        <v>29</v>
      </c>
      <c r="H30" s="5">
        <f>4*14400</f>
        <v>57600</v>
      </c>
      <c r="I30" s="5"/>
    </row>
    <row r="31" spans="2:9">
      <c r="C31" s="4" t="s">
        <v>30</v>
      </c>
      <c r="D31" s="5">
        <v>162400</v>
      </c>
      <c r="E31" s="6">
        <v>162400</v>
      </c>
      <c r="F31" s="7"/>
      <c r="G31" s="4" t="s">
        <v>40</v>
      </c>
      <c r="H31" s="5">
        <v>158400</v>
      </c>
      <c r="I31" s="5"/>
    </row>
    <row r="32" spans="2:9">
      <c r="C32" s="4" t="s">
        <v>31</v>
      </c>
      <c r="D32" s="5">
        <v>58300</v>
      </c>
      <c r="E32" s="6">
        <v>58300</v>
      </c>
      <c r="F32" s="7"/>
      <c r="G32" s="4" t="s">
        <v>31</v>
      </c>
      <c r="H32" s="5">
        <v>58300</v>
      </c>
      <c r="I32" s="5"/>
    </row>
    <row r="33" spans="2:9">
      <c r="C33" s="4" t="s">
        <v>32</v>
      </c>
      <c r="D33" s="5">
        <v>48400</v>
      </c>
      <c r="E33" s="6">
        <v>48400</v>
      </c>
      <c r="F33" s="7"/>
      <c r="G33" s="4" t="s">
        <v>32</v>
      </c>
      <c r="H33" s="5">
        <v>53240</v>
      </c>
      <c r="I33" s="5"/>
    </row>
    <row r="34" spans="2:9">
      <c r="C34" s="4" t="s">
        <v>9</v>
      </c>
      <c r="D34" s="5">
        <f>SUM(D28:D33)</f>
        <v>557100</v>
      </c>
      <c r="E34" s="6"/>
      <c r="F34" s="7"/>
      <c r="G34" s="4" t="s">
        <v>41</v>
      </c>
      <c r="H34" s="5">
        <v>8000</v>
      </c>
      <c r="I34" s="5"/>
    </row>
    <row r="35" spans="2:9">
      <c r="C35" s="4" t="s">
        <v>33</v>
      </c>
      <c r="D35" s="5"/>
      <c r="E35" s="6">
        <v>14900</v>
      </c>
      <c r="F35" s="7"/>
      <c r="G35" s="4" t="s">
        <v>42</v>
      </c>
      <c r="H35" s="5">
        <v>70000</v>
      </c>
      <c r="I35" s="5"/>
    </row>
    <row r="36" spans="2:9">
      <c r="C36" s="4"/>
      <c r="D36" s="5"/>
      <c r="E36" s="6"/>
      <c r="F36" s="7"/>
      <c r="G36" s="4" t="s">
        <v>33</v>
      </c>
      <c r="H36" s="5">
        <v>4140</v>
      </c>
      <c r="I36" s="5"/>
    </row>
    <row r="37" spans="2:9">
      <c r="G37" s="4" t="s">
        <v>42</v>
      </c>
      <c r="H37" s="5">
        <f>SUM(H28:H36)</f>
        <v>691200</v>
      </c>
      <c r="I37" s="4"/>
    </row>
    <row r="38" spans="2:9">
      <c r="B38" t="s">
        <v>34</v>
      </c>
      <c r="C38" t="s">
        <v>35</v>
      </c>
      <c r="D38" t="s">
        <v>36</v>
      </c>
    </row>
    <row r="39" spans="2:9">
      <c r="C39" t="s">
        <v>37</v>
      </c>
      <c r="D39">
        <f>(24*12000*0.2) - 70000</f>
        <v>-12400</v>
      </c>
    </row>
    <row r="40" spans="2:9">
      <c r="C40" t="s">
        <v>38</v>
      </c>
      <c r="D40" t="s">
        <v>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2011-03-22T13:06:20Z</dcterms:created>
  <dcterms:modified xsi:type="dcterms:W3CDTF">2011-03-22T14:14:40Z</dcterms:modified>
</cp:coreProperties>
</file>