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3395" windowHeight="513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3" i="2" l="1"/>
  <c r="F13" i="2"/>
  <c r="G13" i="2"/>
  <c r="E13" i="2"/>
  <c r="F9" i="2"/>
  <c r="G9" i="2"/>
  <c r="H9" i="2"/>
  <c r="E9" i="2"/>
  <c r="F7" i="2"/>
  <c r="G7" i="2"/>
  <c r="H7" i="2"/>
  <c r="H10" i="2" s="1"/>
  <c r="E7" i="2"/>
  <c r="C8" i="2"/>
  <c r="D7" i="2"/>
  <c r="B9" i="2"/>
  <c r="D9" i="2"/>
  <c r="B7" i="2"/>
  <c r="F8" i="2"/>
  <c r="G8" i="2"/>
  <c r="H8" i="2"/>
  <c r="E8" i="2"/>
  <c r="G10" i="2"/>
  <c r="F10" i="2"/>
  <c r="C9" i="2"/>
  <c r="I9" i="2"/>
  <c r="D8" i="2"/>
  <c r="B8" i="2"/>
  <c r="I8" i="2" s="1"/>
  <c r="B10" i="2"/>
  <c r="C7" i="2"/>
  <c r="C10" i="2" s="1"/>
  <c r="D10" i="2"/>
  <c r="I4" i="2"/>
  <c r="I5" i="2"/>
  <c r="I3" i="2"/>
  <c r="I2" i="2"/>
  <c r="H7" i="1"/>
  <c r="H8" i="1"/>
  <c r="H6" i="1"/>
  <c r="G7" i="1"/>
  <c r="G8" i="1"/>
  <c r="G6" i="1"/>
  <c r="F7" i="1"/>
  <c r="F8" i="1"/>
  <c r="F6" i="1"/>
  <c r="E7" i="1"/>
  <c r="E8" i="1"/>
  <c r="E6" i="1"/>
  <c r="H3" i="1"/>
  <c r="H4" i="1"/>
  <c r="H2" i="1"/>
  <c r="G3" i="1"/>
  <c r="G4" i="1"/>
  <c r="G2" i="1"/>
  <c r="F3" i="1"/>
  <c r="F4" i="1"/>
  <c r="F2" i="1"/>
  <c r="B2" i="1"/>
  <c r="E3" i="1"/>
  <c r="E4" i="1"/>
  <c r="E2" i="1"/>
  <c r="E10" i="2" l="1"/>
  <c r="I10" i="2" s="1"/>
  <c r="I7" i="2"/>
</calcChain>
</file>

<file path=xl/sharedStrings.xml><?xml version="1.0" encoding="utf-8"?>
<sst xmlns="http://schemas.openxmlformats.org/spreadsheetml/2006/main" count="37" uniqueCount="30">
  <si>
    <t>Coût unitaire variable de production</t>
  </si>
  <si>
    <t>Coût unitaire variable de distribution</t>
  </si>
  <si>
    <t>Charges fixes annuelles</t>
  </si>
  <si>
    <t>A</t>
  </si>
  <si>
    <t>B</t>
  </si>
  <si>
    <t>France</t>
  </si>
  <si>
    <t>TMCV</t>
  </si>
  <si>
    <t>Prix de vente unitaire</t>
  </si>
  <si>
    <t>CA*</t>
  </si>
  <si>
    <t>Q*</t>
  </si>
  <si>
    <t>Résultat Exploitation</t>
  </si>
  <si>
    <t>Quantité</t>
  </si>
  <si>
    <t>SA1</t>
  </si>
  <si>
    <t>SA2</t>
  </si>
  <si>
    <t>SA3</t>
  </si>
  <si>
    <t>ACHAT</t>
  </si>
  <si>
    <t>ATELIER A</t>
  </si>
  <si>
    <t>ATELIER B</t>
  </si>
  <si>
    <t>COMMERCIAL</t>
  </si>
  <si>
    <t>TOTAL</t>
  </si>
  <si>
    <t>Valeur</t>
  </si>
  <si>
    <t>x</t>
  </si>
  <si>
    <t>y</t>
  </si>
  <si>
    <t>Total</t>
  </si>
  <si>
    <t>Unité</t>
  </si>
  <si>
    <t>CUO</t>
  </si>
  <si>
    <t>tonne</t>
  </si>
  <si>
    <t>heure MOD</t>
  </si>
  <si>
    <t>m²</t>
  </si>
  <si>
    <t>100€ de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</si>
</sst>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44" fontId="0" fillId="0" borderId="0" xfId="1" applyFont="1"/>
    <xf numFmtId="44" fontId="0" fillId="0" borderId="0" xfId="0" applyNumberFormat="1"/>
    <xf numFmtId="2" fontId="0" fillId="0" borderId="0" xfId="1" applyNumberFormat="1" applyFont="1"/>
    <xf numFmtId="3" fontId="0" fillId="0" borderId="0" xfId="0" applyNumberFormat="1"/>
    <xf numFmtId="0" fontId="2" fillId="0" borderId="0" xfId="0" applyFon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1" sqref="F11"/>
    </sheetView>
  </sheetViews>
  <sheetFormatPr defaultRowHeight="15" x14ac:dyDescent="0.25"/>
  <cols>
    <col min="1" max="1" width="14.85546875" customWidth="1"/>
    <col min="2" max="2" width="15.42578125" bestFit="1" customWidth="1"/>
    <col min="3" max="3" width="20.28515625" customWidth="1"/>
    <col min="4" max="4" width="20.140625" customWidth="1"/>
    <col min="6" max="6" width="15.42578125" bestFit="1" customWidth="1"/>
    <col min="7" max="7" width="14.42578125" bestFit="1" customWidth="1"/>
    <col min="8" max="8" width="19.5703125" customWidth="1"/>
  </cols>
  <sheetData>
    <row r="1" spans="1:8" ht="32.25" customHeight="1" x14ac:dyDescent="0.25">
      <c r="B1" s="1" t="s">
        <v>2</v>
      </c>
      <c r="C1" s="1" t="s">
        <v>0</v>
      </c>
      <c r="D1" s="1" t="s">
        <v>1</v>
      </c>
      <c r="E1" s="1" t="s">
        <v>6</v>
      </c>
      <c r="F1" s="1" t="s">
        <v>8</v>
      </c>
      <c r="G1" s="1" t="s">
        <v>9</v>
      </c>
      <c r="H1" s="1" t="s">
        <v>10</v>
      </c>
    </row>
    <row r="2" spans="1:8" x14ac:dyDescent="0.25">
      <c r="A2" t="s">
        <v>3</v>
      </c>
      <c r="B2" s="3">
        <f>6.5*1000000</f>
        <v>6500000</v>
      </c>
      <c r="C2" s="3">
        <v>8</v>
      </c>
      <c r="D2" s="3">
        <v>11</v>
      </c>
      <c r="E2" s="2">
        <f>($B$6-(C2+D2))/$B$6</f>
        <v>0.40625</v>
      </c>
      <c r="F2" s="4">
        <f>B2/E2</f>
        <v>16000000</v>
      </c>
      <c r="G2" s="5">
        <f>B2/($B$6 - (C2+D2))</f>
        <v>500000</v>
      </c>
      <c r="H2" s="4">
        <f>($B$6 - (C2+D2))*$B$7 - B2</f>
        <v>3900000</v>
      </c>
    </row>
    <row r="3" spans="1:8" x14ac:dyDescent="0.25">
      <c r="A3" t="s">
        <v>4</v>
      </c>
      <c r="B3" s="3">
        <v>4500000</v>
      </c>
      <c r="C3" s="3">
        <v>5.5</v>
      </c>
      <c r="D3" s="3">
        <v>11.5</v>
      </c>
      <c r="E3" s="2">
        <f t="shared" ref="E3:E4" si="0">($B$6-(C3+D3))/$B$6</f>
        <v>0.46875</v>
      </c>
      <c r="F3" s="4">
        <f t="shared" ref="F3:F4" si="1">B3/E3</f>
        <v>9600000</v>
      </c>
      <c r="G3" s="5">
        <f t="shared" ref="G3:G4" si="2">B3/($B$6 - (C3+D3))</f>
        <v>300000</v>
      </c>
      <c r="H3" s="4">
        <f t="shared" ref="H3:H4" si="3">($B$6 - (C3+D3))*$B$7 - B3</f>
        <v>7500000</v>
      </c>
    </row>
    <row r="4" spans="1:8" x14ac:dyDescent="0.25">
      <c r="A4" t="s">
        <v>5</v>
      </c>
      <c r="B4" s="3">
        <v>12000000</v>
      </c>
      <c r="C4" s="3">
        <v>13</v>
      </c>
      <c r="D4" s="3">
        <v>9</v>
      </c>
      <c r="E4" s="2">
        <f t="shared" si="0"/>
        <v>0.3125</v>
      </c>
      <c r="F4" s="4">
        <f t="shared" si="1"/>
        <v>38400000</v>
      </c>
      <c r="G4" s="5">
        <f t="shared" si="2"/>
        <v>1200000</v>
      </c>
      <c r="H4" s="4">
        <f t="shared" si="3"/>
        <v>-4000000</v>
      </c>
    </row>
    <row r="6" spans="1:8" ht="33" customHeight="1" x14ac:dyDescent="0.25">
      <c r="A6" s="1" t="s">
        <v>7</v>
      </c>
      <c r="B6" s="3">
        <v>32</v>
      </c>
      <c r="E6" s="2">
        <f>($B$6-(C2+$D$4))/$B$6</f>
        <v>0.46875</v>
      </c>
      <c r="F6" s="4">
        <f>B2/E6</f>
        <v>13866666.666666666</v>
      </c>
      <c r="G6" s="5">
        <f>B2/($B$6 - (C2+$D$4))</f>
        <v>433333.33333333331</v>
      </c>
      <c r="H6" s="4">
        <f>($B$6 - (C2+$D$4))*$B$7 - B2</f>
        <v>5500000</v>
      </c>
    </row>
    <row r="7" spans="1:8" x14ac:dyDescent="0.25">
      <c r="A7" t="s">
        <v>11</v>
      </c>
      <c r="B7" s="6">
        <v>800000</v>
      </c>
      <c r="E7" s="2">
        <f t="shared" ref="E7:E8" si="4">($B$6-(C3+$D$4))/$B$6</f>
        <v>0.546875</v>
      </c>
      <c r="F7" s="4">
        <f t="shared" ref="F7:F8" si="5">B3/E7</f>
        <v>8228571.4285714282</v>
      </c>
      <c r="G7" s="5">
        <f t="shared" ref="G7:G8" si="6">B3/($B$6 - (C3+$D$4))</f>
        <v>257142.85714285713</v>
      </c>
      <c r="H7" s="4">
        <f t="shared" ref="H7:H8" si="7">($B$6 - (C3+$D$4))*$B$7 - B3</f>
        <v>9500000</v>
      </c>
    </row>
    <row r="8" spans="1:8" x14ac:dyDescent="0.25">
      <c r="E8" s="2">
        <f t="shared" si="4"/>
        <v>0.3125</v>
      </c>
      <c r="F8" s="4">
        <f t="shared" si="5"/>
        <v>38400000</v>
      </c>
      <c r="G8" s="5">
        <f t="shared" si="6"/>
        <v>1200000</v>
      </c>
      <c r="H8" s="4">
        <f t="shared" si="7"/>
        <v>-4000000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3" sqref="H13"/>
    </sheetView>
  </sheetViews>
  <sheetFormatPr defaultRowHeight="15" x14ac:dyDescent="0.25"/>
  <cols>
    <col min="2" max="4" width="11.85546875" bestFit="1" customWidth="1"/>
    <col min="5" max="7" width="18" bestFit="1" customWidth="1"/>
    <col min="8" max="8" width="19" bestFit="1" customWidth="1"/>
    <col min="9" max="9" width="13" bestFit="1" customWidth="1"/>
  </cols>
  <sheetData>
    <row r="1" spans="1:9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5">
      <c r="B2" s="3">
        <v>10000</v>
      </c>
      <c r="C2" s="3">
        <v>25000</v>
      </c>
      <c r="D2" s="3">
        <v>20000</v>
      </c>
      <c r="E2" s="3">
        <v>100056</v>
      </c>
      <c r="F2" s="3">
        <v>151944</v>
      </c>
      <c r="G2" s="3">
        <v>124444</v>
      </c>
      <c r="H2" s="3">
        <v>101667</v>
      </c>
      <c r="I2" s="3">
        <f>SUM(B2:H2)</f>
        <v>533111</v>
      </c>
    </row>
    <row r="3" spans="1:9" x14ac:dyDescent="0.25">
      <c r="A3" t="s">
        <v>12</v>
      </c>
      <c r="B3" s="2">
        <v>-1</v>
      </c>
      <c r="C3" s="2"/>
      <c r="D3" s="2">
        <v>0.2</v>
      </c>
      <c r="E3" s="2">
        <v>0.2</v>
      </c>
      <c r="F3" s="2"/>
      <c r="G3" s="2">
        <v>0.3</v>
      </c>
      <c r="H3" s="2">
        <v>0.3</v>
      </c>
      <c r="I3" s="2">
        <f>SUM(B3:H3)</f>
        <v>0</v>
      </c>
    </row>
    <row r="4" spans="1:9" x14ac:dyDescent="0.25">
      <c r="A4" t="s">
        <v>13</v>
      </c>
      <c r="B4" s="2"/>
      <c r="C4" s="2">
        <v>-1</v>
      </c>
      <c r="D4" s="2"/>
      <c r="E4" s="2">
        <v>0.3</v>
      </c>
      <c r="F4" s="2">
        <v>0.5</v>
      </c>
      <c r="G4" s="2"/>
      <c r="H4" s="2">
        <v>0.2</v>
      </c>
      <c r="I4" s="2">
        <f t="shared" ref="I4:I5" si="0">SUM(B4:H4)</f>
        <v>0</v>
      </c>
    </row>
    <row r="5" spans="1:9" x14ac:dyDescent="0.25">
      <c r="A5" t="s">
        <v>14</v>
      </c>
      <c r="B5" s="2">
        <v>0.05</v>
      </c>
      <c r="C5" s="2"/>
      <c r="D5" s="2">
        <v>-1</v>
      </c>
      <c r="E5" s="2">
        <v>0.1</v>
      </c>
      <c r="F5" s="2">
        <v>0.25</v>
      </c>
      <c r="G5" s="2">
        <v>0.1</v>
      </c>
      <c r="H5" s="2">
        <v>0.5</v>
      </c>
      <c r="I5" s="2">
        <f t="shared" si="0"/>
        <v>0</v>
      </c>
    </row>
    <row r="6" spans="1:9" x14ac:dyDescent="0.25">
      <c r="A6" s="7" t="s">
        <v>20</v>
      </c>
    </row>
    <row r="7" spans="1:9" x14ac:dyDescent="0.25">
      <c r="A7" t="s">
        <v>12</v>
      </c>
      <c r="B7" s="3">
        <f>-B13</f>
        <v>-11111.11</v>
      </c>
      <c r="C7" s="3">
        <f>C3*C$2</f>
        <v>0</v>
      </c>
      <c r="D7" s="3">
        <f>D3*B13</f>
        <v>2222.2220000000002</v>
      </c>
      <c r="E7" s="3">
        <f>$B$13*E3</f>
        <v>2222.2220000000002</v>
      </c>
      <c r="F7" s="3">
        <f t="shared" ref="F7:H7" si="1">$B$13*F3</f>
        <v>0</v>
      </c>
      <c r="G7" s="3">
        <f t="shared" si="1"/>
        <v>3333.3330000000001</v>
      </c>
      <c r="H7" s="3">
        <f t="shared" si="1"/>
        <v>3333.3330000000001</v>
      </c>
      <c r="I7" s="4">
        <f>SUM(B7:H7)</f>
        <v>0</v>
      </c>
    </row>
    <row r="8" spans="1:9" x14ac:dyDescent="0.25">
      <c r="A8" t="s">
        <v>13</v>
      </c>
      <c r="B8" s="3">
        <f>B4*B$2</f>
        <v>0</v>
      </c>
      <c r="C8" s="3">
        <f>C4*C$2</f>
        <v>-25000</v>
      </c>
      <c r="D8" s="3">
        <f t="shared" ref="C8:D8" si="2">D4*D$2</f>
        <v>0</v>
      </c>
      <c r="E8" s="3">
        <f>$C$2*E4</f>
        <v>7500</v>
      </c>
      <c r="F8" s="3">
        <f t="shared" ref="F8:H8" si="3">$C$2*F4</f>
        <v>12500</v>
      </c>
      <c r="G8" s="3">
        <f t="shared" si="3"/>
        <v>0</v>
      </c>
      <c r="H8" s="3">
        <f t="shared" si="3"/>
        <v>5000</v>
      </c>
      <c r="I8" s="4">
        <f t="shared" ref="I8:I10" si="4">SUM(B8:H8)</f>
        <v>0</v>
      </c>
    </row>
    <row r="9" spans="1:9" x14ac:dyDescent="0.25">
      <c r="A9" t="s">
        <v>14</v>
      </c>
      <c r="B9" s="3">
        <f>B5*B14</f>
        <v>1111.1110000000001</v>
      </c>
      <c r="C9" s="3">
        <f t="shared" ref="C9:D9" si="5">C5*C$2</f>
        <v>0</v>
      </c>
      <c r="D9" s="3">
        <f>-B14</f>
        <v>-22222.22</v>
      </c>
      <c r="E9" s="3">
        <f>$B$14*E5</f>
        <v>2222.2220000000002</v>
      </c>
      <c r="F9" s="3">
        <f t="shared" ref="F9:H9" si="6">$B$14*F5</f>
        <v>5555.5550000000003</v>
      </c>
      <c r="G9" s="3">
        <f t="shared" si="6"/>
        <v>2222.2220000000002</v>
      </c>
      <c r="H9" s="3">
        <f t="shared" si="6"/>
        <v>11111.11</v>
      </c>
      <c r="I9" s="4">
        <f t="shared" si="4"/>
        <v>0</v>
      </c>
    </row>
    <row r="10" spans="1:9" x14ac:dyDescent="0.25">
      <c r="A10" s="7" t="s">
        <v>23</v>
      </c>
      <c r="B10" s="4">
        <f t="shared" ref="B10:D10" si="7" xml:space="preserve"> B2+SUM(B7:B9)</f>
        <v>1.0000000002037268E-3</v>
      </c>
      <c r="C10" s="3">
        <f t="shared" si="7"/>
        <v>0</v>
      </c>
      <c r="D10" s="3">
        <f t="shared" si="7"/>
        <v>2.0000000004074536E-3</v>
      </c>
      <c r="E10" s="4">
        <f xml:space="preserve"> E2+SUM(E7:E9)</f>
        <v>112000.444</v>
      </c>
      <c r="F10" s="4">
        <f t="shared" ref="F10:H10" si="8" xml:space="preserve"> F2+SUM(F7:F9)</f>
        <v>169999.55499999999</v>
      </c>
      <c r="G10" s="4">
        <f t="shared" si="8"/>
        <v>129999.55499999999</v>
      </c>
      <c r="H10" s="4">
        <f t="shared" si="8"/>
        <v>121111.443</v>
      </c>
      <c r="I10" s="4">
        <f t="shared" si="4"/>
        <v>533111</v>
      </c>
    </row>
    <row r="11" spans="1:9" x14ac:dyDescent="0.25">
      <c r="D11" t="s">
        <v>24</v>
      </c>
      <c r="E11" t="s">
        <v>26</v>
      </c>
      <c r="F11" t="s">
        <v>27</v>
      </c>
      <c r="G11" t="s">
        <v>28</v>
      </c>
      <c r="H11" t="s">
        <v>29</v>
      </c>
    </row>
    <row r="12" spans="1:9" x14ac:dyDescent="0.25">
      <c r="D12" t="s">
        <v>11</v>
      </c>
      <c r="E12">
        <v>2000</v>
      </c>
      <c r="F12">
        <v>17000</v>
      </c>
      <c r="G12">
        <v>13000</v>
      </c>
      <c r="H12">
        <v>12000000</v>
      </c>
    </row>
    <row r="13" spans="1:9" x14ac:dyDescent="0.25">
      <c r="A13" t="s">
        <v>21</v>
      </c>
      <c r="B13" s="3">
        <v>11111.11</v>
      </c>
      <c r="D13" t="s">
        <v>25</v>
      </c>
      <c r="E13" s="8">
        <f>E10/E12</f>
        <v>56.000222000000001</v>
      </c>
      <c r="F13" s="8">
        <f t="shared" ref="F13:H13" si="9">F10/F12</f>
        <v>9.9999738235294107</v>
      </c>
      <c r="G13" s="8">
        <f t="shared" si="9"/>
        <v>9.9999657692307693</v>
      </c>
      <c r="H13" s="8">
        <f>(H10/100)/H12</f>
        <v>1.0092620250000001E-4</v>
      </c>
    </row>
    <row r="14" spans="1:9" x14ac:dyDescent="0.25">
      <c r="A14" t="s">
        <v>22</v>
      </c>
      <c r="B14" s="3">
        <v>22222.22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</dc:creator>
  <cp:lastModifiedBy>Andréa</cp:lastModifiedBy>
  <dcterms:created xsi:type="dcterms:W3CDTF">2011-04-06T11:59:12Z</dcterms:created>
  <dcterms:modified xsi:type="dcterms:W3CDTF">2011-04-06T13:13:01Z</dcterms:modified>
</cp:coreProperties>
</file>