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4490" windowHeight="6195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H57" i="1" l="1"/>
  <c r="H71" i="1" s="1"/>
  <c r="E71" i="1"/>
  <c r="F31" i="1"/>
  <c r="E31" i="1"/>
  <c r="E32" i="1" s="1"/>
  <c r="F30" i="1"/>
  <c r="F32" i="1" s="1"/>
  <c r="F17" i="1"/>
  <c r="F18" i="1" s="1"/>
  <c r="E17" i="1"/>
  <c r="E18" i="1" s="1"/>
  <c r="F15" i="1"/>
  <c r="E15" i="1"/>
  <c r="E6" i="1"/>
  <c r="E8" i="1" s="1"/>
  <c r="G75" i="1" l="1"/>
  <c r="E19" i="1"/>
  <c r="E21" i="1" s="1"/>
  <c r="E27" i="1" s="1"/>
  <c r="E29" i="1" s="1"/>
  <c r="E33" i="1" s="1"/>
  <c r="F19" i="1"/>
  <c r="F21" i="1" s="1"/>
  <c r="F27" i="1" s="1"/>
  <c r="F29" i="1" s="1"/>
  <c r="F33" i="1" s="1"/>
  <c r="F35" i="1" s="1"/>
  <c r="F38" i="1" s="1"/>
  <c r="F40" i="1" s="1"/>
  <c r="E35" i="1"/>
  <c r="E38" i="1" s="1"/>
  <c r="E40" i="1" s="1"/>
  <c r="F42" i="1" l="1"/>
  <c r="F44" i="1" s="1"/>
  <c r="E42" i="1"/>
  <c r="E47" i="1" l="1"/>
  <c r="E44" i="1"/>
</calcChain>
</file>

<file path=xl/sharedStrings.xml><?xml version="1.0" encoding="utf-8"?>
<sst xmlns="http://schemas.openxmlformats.org/spreadsheetml/2006/main" count="71" uniqueCount="55">
  <si>
    <t>Exercice Touamotou</t>
  </si>
  <si>
    <t>Question1</t>
  </si>
  <si>
    <t>Question2</t>
  </si>
  <si>
    <t>Achats MP</t>
  </si>
  <si>
    <t>Frais Appro</t>
  </si>
  <si>
    <t>Total</t>
  </si>
  <si>
    <t>Quantité</t>
  </si>
  <si>
    <t>Cout Achat Unitaire</t>
  </si>
  <si>
    <t>Produit A</t>
  </si>
  <si>
    <t>Couts MP</t>
  </si>
  <si>
    <t>Cout Unitaire MP</t>
  </si>
  <si>
    <t>Quantité MP</t>
  </si>
  <si>
    <t>Frais Production Total</t>
  </si>
  <si>
    <t>Produit B</t>
  </si>
  <si>
    <t>Cout Production Unitaire</t>
  </si>
  <si>
    <t>Couts Total</t>
  </si>
  <si>
    <t>Matière Première</t>
  </si>
  <si>
    <t>Question3</t>
  </si>
  <si>
    <t>Quantité Vendue</t>
  </si>
  <si>
    <t>Couts Production</t>
  </si>
  <si>
    <t>Frais Distribution Total</t>
  </si>
  <si>
    <t>Proportion Distribution</t>
  </si>
  <si>
    <t>Frais Distribution</t>
  </si>
  <si>
    <t>Cout Revient Total</t>
  </si>
  <si>
    <t>Cout Revient Unitaire</t>
  </si>
  <si>
    <t>Ventes Produits</t>
  </si>
  <si>
    <t>Résultat Unitaire</t>
  </si>
  <si>
    <t>Proportion Production</t>
  </si>
  <si>
    <t xml:space="preserve">Frais Production </t>
  </si>
  <si>
    <t>Question4</t>
  </si>
  <si>
    <t>Résultat Final</t>
  </si>
  <si>
    <t>Résultat par produit Total</t>
  </si>
  <si>
    <t>Question5</t>
  </si>
  <si>
    <t xml:space="preserve">Compte de Résultat au </t>
  </si>
  <si>
    <t>Charges d'exploitation</t>
  </si>
  <si>
    <t>Débit</t>
  </si>
  <si>
    <t>Produits d'exploitation</t>
  </si>
  <si>
    <t>Crédit</t>
  </si>
  <si>
    <t>Achats mat. Premières</t>
  </si>
  <si>
    <t>Ventes Produits Finis</t>
  </si>
  <si>
    <t>Services extérieurs</t>
  </si>
  <si>
    <t>Production Immobilisée</t>
  </si>
  <si>
    <t>Impôts et Taxes</t>
  </si>
  <si>
    <t>Charges de Personnel</t>
  </si>
  <si>
    <t>DAPD</t>
  </si>
  <si>
    <t>Reprise</t>
  </si>
  <si>
    <t>Charges financières</t>
  </si>
  <si>
    <t>Produits financiers</t>
  </si>
  <si>
    <t>Charges exceptionnelles</t>
  </si>
  <si>
    <t>Produits exceptionnels</t>
  </si>
  <si>
    <t>TOTAL</t>
  </si>
  <si>
    <t>Autre Charges courantes</t>
  </si>
  <si>
    <t>Autres Services</t>
  </si>
  <si>
    <t>Stock mat. Premières</t>
  </si>
  <si>
    <t>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</si>
</sst>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4"/>
      <color theme="3" tint="0.3999755851924192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44" fontId="0" fillId="0" borderId="0" xfId="2" applyFont="1"/>
    <xf numFmtId="0" fontId="0" fillId="0" borderId="1" xfId="0" applyBorder="1"/>
    <xf numFmtId="0" fontId="2" fillId="3" borderId="1" xfId="0" applyFont="1" applyFill="1" applyBorder="1" applyAlignment="1">
      <alignment horizontal="right"/>
    </xf>
    <xf numFmtId="44" fontId="0" fillId="0" borderId="1" xfId="2" applyFont="1" applyBorder="1"/>
    <xf numFmtId="44" fontId="0" fillId="3" borderId="2" xfId="2" applyFont="1" applyFill="1" applyBorder="1"/>
    <xf numFmtId="2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ont="1" applyBorder="1" applyAlignment="1">
      <alignment horizontal="left"/>
    </xf>
    <xf numFmtId="44" fontId="1" fillId="0" borderId="1" xfId="2" applyFont="1" applyBorder="1" applyAlignment="1">
      <alignment horizontal="left"/>
    </xf>
    <xf numFmtId="0" fontId="0" fillId="0" borderId="1" xfId="0" applyBorder="1" applyAlignment="1">
      <alignment horizontal="left"/>
    </xf>
    <xf numFmtId="12" fontId="1" fillId="0" borderId="1" xfId="2" applyNumberFormat="1" applyFont="1" applyBorder="1" applyAlignment="1">
      <alignment horizontal="left"/>
    </xf>
    <xf numFmtId="44" fontId="0" fillId="3" borderId="1" xfId="2" applyFont="1" applyFill="1" applyBorder="1"/>
    <xf numFmtId="43" fontId="0" fillId="0" borderId="1" xfId="1" applyFont="1" applyFill="1" applyBorder="1" applyAlignment="1">
      <alignment horizontal="center"/>
    </xf>
    <xf numFmtId="0" fontId="3" fillId="4" borderId="1" xfId="0" applyFont="1" applyFill="1" applyBorder="1"/>
    <xf numFmtId="43" fontId="3" fillId="4" borderId="1" xfId="1" applyFont="1" applyFill="1" applyBorder="1"/>
    <xf numFmtId="2" fontId="3" fillId="4" borderId="1" xfId="0" applyNumberFormat="1" applyFont="1" applyFill="1" applyBorder="1"/>
    <xf numFmtId="164" fontId="0" fillId="3" borderId="1" xfId="0" applyNumberFormat="1" applyFill="1" applyBorder="1"/>
    <xf numFmtId="0" fontId="0" fillId="3" borderId="3" xfId="0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2" fontId="1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4" fillId="3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Border="1"/>
    <xf numFmtId="0" fontId="10" fillId="0" borderId="1" xfId="0" applyFont="1" applyBorder="1"/>
    <xf numFmtId="0" fontId="7" fillId="3" borderId="1" xfId="0" applyFont="1" applyFill="1" applyBorder="1"/>
    <xf numFmtId="44" fontId="7" fillId="0" borderId="1" xfId="2" applyFont="1" applyBorder="1" applyAlignment="1">
      <alignment horizontal="right"/>
    </xf>
    <xf numFmtId="44" fontId="10" fillId="0" borderId="1" xfId="2" applyFont="1" applyBorder="1" applyAlignment="1">
      <alignment horizontal="right"/>
    </xf>
    <xf numFmtId="44" fontId="7" fillId="0" borderId="1" xfId="2" applyFont="1" applyBorder="1"/>
    <xf numFmtId="44" fontId="9" fillId="0" borderId="1" xfId="2" applyFont="1" applyBorder="1" applyAlignment="1">
      <alignment horizontal="right"/>
    </xf>
    <xf numFmtId="44" fontId="11" fillId="0" borderId="1" xfId="2" applyFont="1" applyBorder="1"/>
    <xf numFmtId="0" fontId="12" fillId="3" borderId="1" xfId="0" applyFont="1" applyFill="1" applyBorder="1" applyAlignment="1">
      <alignment horizontal="center"/>
    </xf>
    <xf numFmtId="44" fontId="12" fillId="3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49" zoomScale="70" zoomScaleNormal="70" workbookViewId="0">
      <selection activeCell="E81" sqref="E81"/>
    </sheetView>
  </sheetViews>
  <sheetFormatPr defaultColWidth="11.42578125" defaultRowHeight="15" x14ac:dyDescent="0.25"/>
  <cols>
    <col min="1" max="1" width="25.28515625" bestFit="1" customWidth="1"/>
    <col min="3" max="3" width="11.7109375" customWidth="1"/>
    <col min="4" max="4" width="30.7109375" bestFit="1" customWidth="1"/>
    <col min="5" max="5" width="17.28515625" bestFit="1" customWidth="1"/>
    <col min="6" max="6" width="15.7109375" customWidth="1"/>
    <col min="7" max="7" width="30.7109375" customWidth="1"/>
    <col min="8" max="8" width="18" bestFit="1" customWidth="1"/>
  </cols>
  <sheetData>
    <row r="1" spans="1:6" x14ac:dyDescent="0.25">
      <c r="A1" s="1" t="s">
        <v>0</v>
      </c>
    </row>
    <row r="3" spans="1:6" x14ac:dyDescent="0.25">
      <c r="E3" s="9" t="s">
        <v>16</v>
      </c>
    </row>
    <row r="4" spans="1:6" x14ac:dyDescent="0.25">
      <c r="A4" s="2" t="s">
        <v>1</v>
      </c>
      <c r="C4" s="3"/>
      <c r="D4" s="4" t="s">
        <v>3</v>
      </c>
      <c r="E4" s="6">
        <v>55000</v>
      </c>
    </row>
    <row r="5" spans="1:6" x14ac:dyDescent="0.25">
      <c r="D5" s="4" t="s">
        <v>4</v>
      </c>
      <c r="E5" s="6">
        <v>2325</v>
      </c>
    </row>
    <row r="6" spans="1:6" x14ac:dyDescent="0.25">
      <c r="D6" s="5" t="s">
        <v>5</v>
      </c>
      <c r="E6" s="7">
        <f>E4+E5</f>
        <v>57325</v>
      </c>
    </row>
    <row r="7" spans="1:6" x14ac:dyDescent="0.25">
      <c r="D7" s="17" t="s">
        <v>6</v>
      </c>
      <c r="E7" s="19">
        <v>57325</v>
      </c>
    </row>
    <row r="8" spans="1:6" x14ac:dyDescent="0.25">
      <c r="D8" s="5" t="s">
        <v>7</v>
      </c>
      <c r="E8" s="8">
        <f>E6/E7</f>
        <v>1</v>
      </c>
    </row>
    <row r="9" spans="1:6" x14ac:dyDescent="0.25">
      <c r="A9" s="2"/>
    </row>
    <row r="12" spans="1:6" x14ac:dyDescent="0.25">
      <c r="A12" s="2" t="s">
        <v>2</v>
      </c>
      <c r="C12" s="3"/>
      <c r="E12" s="21" t="s">
        <v>8</v>
      </c>
      <c r="F12" s="9" t="s">
        <v>13</v>
      </c>
    </row>
    <row r="13" spans="1:6" x14ac:dyDescent="0.25">
      <c r="A13" s="2"/>
      <c r="C13" s="3"/>
      <c r="D13" s="10" t="s">
        <v>10</v>
      </c>
      <c r="E13" s="16">
        <v>1</v>
      </c>
      <c r="F13" s="16">
        <v>1</v>
      </c>
    </row>
    <row r="14" spans="1:6" x14ac:dyDescent="0.25">
      <c r="A14" s="2"/>
      <c r="C14" s="3"/>
      <c r="D14" s="10" t="s">
        <v>11</v>
      </c>
      <c r="E14" s="16">
        <v>11000</v>
      </c>
      <c r="F14" s="16">
        <v>22000</v>
      </c>
    </row>
    <row r="15" spans="1:6" x14ac:dyDescent="0.25">
      <c r="D15" s="5" t="s">
        <v>9</v>
      </c>
      <c r="E15" s="15">
        <f>E13*E14</f>
        <v>11000</v>
      </c>
      <c r="F15" s="15">
        <f>F13*F14</f>
        <v>22000</v>
      </c>
    </row>
    <row r="16" spans="1:6" x14ac:dyDescent="0.25">
      <c r="D16" s="11" t="s">
        <v>12</v>
      </c>
      <c r="E16" s="12">
        <v>39525</v>
      </c>
      <c r="F16" s="12">
        <v>39525</v>
      </c>
    </row>
    <row r="17" spans="1:6" x14ac:dyDescent="0.25">
      <c r="D17" s="13" t="s">
        <v>27</v>
      </c>
      <c r="E17" s="14">
        <f>1/3</f>
        <v>0.33333333333333331</v>
      </c>
      <c r="F17" s="14">
        <f>2/3</f>
        <v>0.66666666666666663</v>
      </c>
    </row>
    <row r="18" spans="1:6" x14ac:dyDescent="0.25">
      <c r="D18" s="4" t="s">
        <v>28</v>
      </c>
      <c r="E18" s="6">
        <f>E16*E17</f>
        <v>13175</v>
      </c>
      <c r="F18" s="6">
        <f>F16*F17</f>
        <v>26350</v>
      </c>
    </row>
    <row r="19" spans="1:6" x14ac:dyDescent="0.25">
      <c r="D19" s="5" t="s">
        <v>15</v>
      </c>
      <c r="E19" s="7">
        <f>E15+E18</f>
        <v>24175</v>
      </c>
      <c r="F19" s="7">
        <f>F15+F18</f>
        <v>48350</v>
      </c>
    </row>
    <row r="20" spans="1:6" x14ac:dyDescent="0.25">
      <c r="D20" s="17" t="s">
        <v>6</v>
      </c>
      <c r="E20" s="18">
        <v>1000</v>
      </c>
      <c r="F20" s="18">
        <v>10000</v>
      </c>
    </row>
    <row r="21" spans="1:6" x14ac:dyDescent="0.25">
      <c r="D21" s="5" t="s">
        <v>14</v>
      </c>
      <c r="E21" s="20">
        <f>E19/E20</f>
        <v>24.175000000000001</v>
      </c>
      <c r="F21" s="20">
        <f>F19/F20</f>
        <v>4.835</v>
      </c>
    </row>
    <row r="26" spans="1:6" x14ac:dyDescent="0.25">
      <c r="A26" s="2" t="s">
        <v>17</v>
      </c>
      <c r="C26" s="3"/>
      <c r="E26" s="21" t="s">
        <v>8</v>
      </c>
      <c r="F26" s="9" t="s">
        <v>13</v>
      </c>
    </row>
    <row r="27" spans="1:6" x14ac:dyDescent="0.25">
      <c r="A27" s="2"/>
      <c r="C27" s="3"/>
      <c r="D27" s="10" t="s">
        <v>14</v>
      </c>
      <c r="E27" s="22">
        <f>E21</f>
        <v>24.175000000000001</v>
      </c>
      <c r="F27" s="22">
        <f>F21</f>
        <v>4.835</v>
      </c>
    </row>
    <row r="28" spans="1:6" x14ac:dyDescent="0.25">
      <c r="A28" s="2"/>
      <c r="C28" s="3"/>
      <c r="D28" s="10" t="s">
        <v>18</v>
      </c>
      <c r="E28" s="16">
        <v>800</v>
      </c>
      <c r="F28" s="16">
        <v>5000</v>
      </c>
    </row>
    <row r="29" spans="1:6" x14ac:dyDescent="0.25">
      <c r="D29" s="5" t="s">
        <v>19</v>
      </c>
      <c r="E29" s="15">
        <f>E27*E28</f>
        <v>19340</v>
      </c>
      <c r="F29" s="15">
        <f>F27*F28</f>
        <v>24175</v>
      </c>
    </row>
    <row r="30" spans="1:6" x14ac:dyDescent="0.25">
      <c r="D30" s="13" t="s">
        <v>20</v>
      </c>
      <c r="E30" s="12">
        <v>27650</v>
      </c>
      <c r="F30" s="12">
        <f>E30</f>
        <v>27650</v>
      </c>
    </row>
    <row r="31" spans="1:6" x14ac:dyDescent="0.25">
      <c r="D31" s="13" t="s">
        <v>21</v>
      </c>
      <c r="E31" s="23">
        <f>1/2</f>
        <v>0.5</v>
      </c>
      <c r="F31" s="23">
        <f>1/2</f>
        <v>0.5</v>
      </c>
    </row>
    <row r="32" spans="1:6" x14ac:dyDescent="0.25">
      <c r="D32" s="4" t="s">
        <v>22</v>
      </c>
      <c r="E32" s="6">
        <f>E30*E31</f>
        <v>13825</v>
      </c>
      <c r="F32" s="6">
        <f>F30*F31</f>
        <v>13825</v>
      </c>
    </row>
    <row r="33" spans="1:6" x14ac:dyDescent="0.25">
      <c r="D33" s="5" t="s">
        <v>23</v>
      </c>
      <c r="E33" s="7">
        <f>E29+E32</f>
        <v>33165</v>
      </c>
      <c r="F33" s="7">
        <f>F29+F32</f>
        <v>38000</v>
      </c>
    </row>
    <row r="34" spans="1:6" x14ac:dyDescent="0.25">
      <c r="D34" s="17" t="s">
        <v>6</v>
      </c>
      <c r="E34" s="18">
        <v>800</v>
      </c>
      <c r="F34" s="18">
        <v>5000</v>
      </c>
    </row>
    <row r="35" spans="1:6" x14ac:dyDescent="0.25">
      <c r="D35" s="5" t="s">
        <v>24</v>
      </c>
      <c r="E35" s="20">
        <f>E33/E34</f>
        <v>41.456249999999997</v>
      </c>
      <c r="F35" s="20">
        <f>F33/F34</f>
        <v>7.6</v>
      </c>
    </row>
    <row r="37" spans="1:6" x14ac:dyDescent="0.25">
      <c r="A37" s="2" t="s">
        <v>29</v>
      </c>
      <c r="C37" s="3"/>
      <c r="E37" s="21" t="s">
        <v>8</v>
      </c>
      <c r="F37" s="9" t="s">
        <v>13</v>
      </c>
    </row>
    <row r="38" spans="1:6" x14ac:dyDescent="0.25">
      <c r="A38" s="2"/>
      <c r="C38" s="3"/>
      <c r="D38" s="10" t="s">
        <v>24</v>
      </c>
      <c r="E38" s="22">
        <f>E35</f>
        <v>41.456249999999997</v>
      </c>
      <c r="F38" s="22">
        <f>F35</f>
        <v>7.6</v>
      </c>
    </row>
    <row r="39" spans="1:6" x14ac:dyDescent="0.25">
      <c r="A39" s="2"/>
      <c r="C39" s="3"/>
      <c r="D39" s="10" t="s">
        <v>18</v>
      </c>
      <c r="E39" s="16">
        <v>800</v>
      </c>
      <c r="F39" s="16">
        <v>5000</v>
      </c>
    </row>
    <row r="40" spans="1:6" x14ac:dyDescent="0.25">
      <c r="D40" s="5" t="s">
        <v>23</v>
      </c>
      <c r="E40" s="15">
        <f>E38*E39</f>
        <v>33165</v>
      </c>
      <c r="F40" s="15">
        <f>F38*F39</f>
        <v>38000</v>
      </c>
    </row>
    <row r="41" spans="1:6" x14ac:dyDescent="0.25">
      <c r="D41" s="4" t="s">
        <v>25</v>
      </c>
      <c r="E41" s="6">
        <v>30000</v>
      </c>
      <c r="F41" s="6">
        <v>45000</v>
      </c>
    </row>
    <row r="42" spans="1:6" x14ac:dyDescent="0.25">
      <c r="D42" s="5" t="s">
        <v>31</v>
      </c>
      <c r="E42" s="7">
        <f>E41-E40</f>
        <v>-3165</v>
      </c>
      <c r="F42" s="7">
        <f>F41-F40</f>
        <v>7000</v>
      </c>
    </row>
    <row r="43" spans="1:6" x14ac:dyDescent="0.25">
      <c r="D43" s="17" t="s">
        <v>6</v>
      </c>
      <c r="E43" s="18">
        <v>800</v>
      </c>
      <c r="F43" s="18">
        <v>5000</v>
      </c>
    </row>
    <row r="44" spans="1:6" x14ac:dyDescent="0.25">
      <c r="D44" s="5" t="s">
        <v>26</v>
      </c>
      <c r="E44" s="20">
        <f>E42/E43</f>
        <v>-3.9562499999999998</v>
      </c>
      <c r="F44" s="20">
        <f>F42/F43</f>
        <v>1.4</v>
      </c>
    </row>
    <row r="47" spans="1:6" x14ac:dyDescent="0.25">
      <c r="D47" s="24" t="s">
        <v>30</v>
      </c>
      <c r="E47" s="25">
        <f>SUM(E42:F42)</f>
        <v>3835</v>
      </c>
    </row>
    <row r="50" spans="1:8" ht="23.25" x14ac:dyDescent="0.35">
      <c r="A50" s="2" t="s">
        <v>32</v>
      </c>
      <c r="D50" s="39" t="s">
        <v>33</v>
      </c>
      <c r="E50" s="40"/>
      <c r="F50" s="40"/>
      <c r="G50" s="40"/>
      <c r="H50" s="40"/>
    </row>
    <row r="51" spans="1:8" ht="18.75" x14ac:dyDescent="0.3">
      <c r="D51" s="26" t="s">
        <v>34</v>
      </c>
      <c r="E51" s="27" t="s">
        <v>35</v>
      </c>
      <c r="F51" s="28"/>
      <c r="G51" s="26" t="s">
        <v>36</v>
      </c>
      <c r="H51" s="27" t="s">
        <v>37</v>
      </c>
    </row>
    <row r="52" spans="1:8" ht="18.75" x14ac:dyDescent="0.3">
      <c r="D52" s="28"/>
      <c r="E52" s="28"/>
      <c r="F52" s="28"/>
      <c r="G52" s="28"/>
      <c r="H52" s="28"/>
    </row>
    <row r="53" spans="1:8" ht="18.75" x14ac:dyDescent="0.3">
      <c r="D53" s="29" t="s">
        <v>38</v>
      </c>
      <c r="E53" s="32">
        <v>55000</v>
      </c>
      <c r="F53" s="29"/>
      <c r="G53" s="29" t="s">
        <v>39</v>
      </c>
      <c r="H53" s="32">
        <v>75000</v>
      </c>
    </row>
    <row r="54" spans="1:8" ht="18.75" x14ac:dyDescent="0.3">
      <c r="D54" s="30"/>
      <c r="E54" s="35"/>
      <c r="F54" s="29"/>
      <c r="G54" s="4"/>
      <c r="H54" s="4"/>
    </row>
    <row r="55" spans="1:8" ht="18.75" x14ac:dyDescent="0.3">
      <c r="D55" s="31" t="s">
        <v>40</v>
      </c>
      <c r="E55" s="32">
        <v>20000</v>
      </c>
      <c r="F55" s="29"/>
      <c r="G55" s="29" t="s">
        <v>53</v>
      </c>
      <c r="H55" s="35">
        <v>24325</v>
      </c>
    </row>
    <row r="56" spans="1:8" ht="18.75" x14ac:dyDescent="0.3">
      <c r="D56" s="29"/>
      <c r="E56" s="34"/>
      <c r="F56" s="29"/>
      <c r="G56" s="4"/>
      <c r="H56" s="4"/>
    </row>
    <row r="57" spans="1:8" ht="18.75" x14ac:dyDescent="0.3">
      <c r="D57" s="29" t="s">
        <v>52</v>
      </c>
      <c r="E57" s="34">
        <v>23000</v>
      </c>
      <c r="F57" s="29"/>
      <c r="G57" s="29" t="s">
        <v>41</v>
      </c>
      <c r="H57" s="34">
        <f>24175+4835</f>
        <v>29010</v>
      </c>
    </row>
    <row r="58" spans="1:8" ht="18.75" x14ac:dyDescent="0.3">
      <c r="D58" s="29"/>
      <c r="E58" s="34"/>
      <c r="F58" s="29"/>
      <c r="G58" s="29"/>
      <c r="H58" s="32"/>
    </row>
    <row r="59" spans="1:8" ht="18.75" x14ac:dyDescent="0.3">
      <c r="D59" s="29" t="s">
        <v>42</v>
      </c>
      <c r="E59" s="34">
        <v>5000</v>
      </c>
      <c r="F59" s="29"/>
      <c r="G59" s="30"/>
      <c r="H59" s="33"/>
    </row>
    <row r="60" spans="1:8" ht="18.75" x14ac:dyDescent="0.3">
      <c r="D60" s="29"/>
      <c r="E60" s="34"/>
      <c r="F60" s="29"/>
      <c r="G60" s="4"/>
      <c r="H60" s="4"/>
    </row>
    <row r="61" spans="1:8" ht="18.75" x14ac:dyDescent="0.3">
      <c r="D61" s="29" t="s">
        <v>43</v>
      </c>
      <c r="E61" s="34">
        <v>10000</v>
      </c>
      <c r="F61" s="29"/>
      <c r="G61" s="29"/>
      <c r="H61" s="34"/>
    </row>
    <row r="62" spans="1:8" ht="18.75" x14ac:dyDescent="0.3">
      <c r="D62" s="4"/>
      <c r="E62" s="4"/>
      <c r="F62" s="29"/>
      <c r="G62" s="29"/>
      <c r="H62" s="34"/>
    </row>
    <row r="63" spans="1:8" ht="18.75" x14ac:dyDescent="0.3">
      <c r="D63" s="29" t="s">
        <v>51</v>
      </c>
      <c r="E63" s="34">
        <v>3000</v>
      </c>
      <c r="F63" s="29"/>
      <c r="G63" s="29"/>
      <c r="H63" s="34"/>
    </row>
    <row r="64" spans="1:8" ht="18.75" x14ac:dyDescent="0.3">
      <c r="D64" s="4"/>
      <c r="E64" s="4"/>
      <c r="F64" s="29"/>
      <c r="G64" s="29"/>
      <c r="H64" s="34"/>
    </row>
    <row r="65" spans="4:8" ht="18.75" x14ac:dyDescent="0.3">
      <c r="D65" s="29" t="s">
        <v>44</v>
      </c>
      <c r="E65" s="34">
        <v>8000</v>
      </c>
      <c r="F65" s="29"/>
      <c r="G65" s="29" t="s">
        <v>45</v>
      </c>
      <c r="H65" s="34"/>
    </row>
    <row r="66" spans="4:8" ht="18.75" x14ac:dyDescent="0.3">
      <c r="D66" s="26" t="s">
        <v>46</v>
      </c>
      <c r="F66" s="28"/>
      <c r="G66" s="26" t="s">
        <v>47</v>
      </c>
      <c r="H66" s="32"/>
    </row>
    <row r="67" spans="4:8" ht="18.75" x14ac:dyDescent="0.3">
      <c r="D67" s="29" t="s">
        <v>44</v>
      </c>
      <c r="E67" s="32">
        <v>500</v>
      </c>
      <c r="F67" s="29"/>
      <c r="G67" s="29" t="s">
        <v>45</v>
      </c>
      <c r="H67" s="34"/>
    </row>
    <row r="68" spans="4:8" ht="18.75" x14ac:dyDescent="0.3">
      <c r="D68" s="26" t="s">
        <v>48</v>
      </c>
      <c r="E68" s="34"/>
      <c r="F68" s="29"/>
      <c r="G68" s="26" t="s">
        <v>49</v>
      </c>
      <c r="H68" s="34"/>
    </row>
    <row r="69" spans="4:8" ht="18.75" x14ac:dyDescent="0.3">
      <c r="D69" s="29" t="s">
        <v>44</v>
      </c>
      <c r="E69" s="34"/>
      <c r="F69" s="29"/>
      <c r="G69" s="29" t="s">
        <v>45</v>
      </c>
      <c r="H69" s="34"/>
    </row>
    <row r="70" spans="4:8" ht="18.75" x14ac:dyDescent="0.3">
      <c r="D70" s="29"/>
      <c r="E70" s="34"/>
      <c r="F70" s="29"/>
      <c r="G70" s="29"/>
      <c r="H70" s="34"/>
    </row>
    <row r="71" spans="4:8" ht="18.75" x14ac:dyDescent="0.3">
      <c r="D71" s="29" t="s">
        <v>50</v>
      </c>
      <c r="E71" s="36">
        <f>SUM(E52:E70)</f>
        <v>124500</v>
      </c>
      <c r="F71" s="29"/>
      <c r="G71" s="29" t="s">
        <v>50</v>
      </c>
      <c r="H71" s="34">
        <f>SUM(H52:H70)</f>
        <v>128335</v>
      </c>
    </row>
    <row r="75" spans="4:8" ht="15.75" x14ac:dyDescent="0.25">
      <c r="F75" s="37" t="s">
        <v>54</v>
      </c>
      <c r="G75" s="38">
        <f>H71-E71</f>
        <v>3835</v>
      </c>
    </row>
  </sheetData>
  <mergeCells count="1">
    <mergeCell ref="D50:H5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Andréa</cp:lastModifiedBy>
  <dcterms:created xsi:type="dcterms:W3CDTF">2011-01-26T15:52:09Z</dcterms:created>
  <dcterms:modified xsi:type="dcterms:W3CDTF">2011-01-26T21:34:24Z</dcterms:modified>
</cp:coreProperties>
</file>