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B88" i="1" l="1"/>
  <c r="B87" i="1"/>
  <c r="B86" i="1"/>
  <c r="B85" i="1"/>
  <c r="B83" i="1"/>
  <c r="B82" i="1"/>
  <c r="B81" i="1"/>
  <c r="B79" i="1"/>
  <c r="B64" i="1"/>
  <c r="B62" i="1"/>
  <c r="B63" i="1"/>
  <c r="B57" i="1"/>
  <c r="B58" i="1" s="1"/>
  <c r="B56" i="1"/>
  <c r="B54" i="1"/>
  <c r="D9" i="1"/>
  <c r="D14" i="1"/>
  <c r="B18" i="1"/>
  <c r="B19" i="1" s="1"/>
  <c r="B17" i="1"/>
  <c r="B27" i="1" s="1"/>
  <c r="B23" i="1" l="1"/>
</calcChain>
</file>

<file path=xl/sharedStrings.xml><?xml version="1.0" encoding="utf-8"?>
<sst xmlns="http://schemas.openxmlformats.org/spreadsheetml/2006/main" count="75" uniqueCount="55">
  <si>
    <t>admin</t>
  </si>
  <si>
    <t>CLIMAFEX</t>
  </si>
  <si>
    <t>Thibaut Funck</t>
  </si>
  <si>
    <t>periode n</t>
  </si>
  <si>
    <t>qté vendu</t>
  </si>
  <si>
    <t xml:space="preserve">prix rouleau </t>
  </si>
  <si>
    <t>frais variables</t>
  </si>
  <si>
    <t>mousse</t>
  </si>
  <si>
    <t>tissus</t>
  </si>
  <si>
    <t>fab</t>
  </si>
  <si>
    <t>total</t>
  </si>
  <si>
    <t>frais fixes</t>
  </si>
  <si>
    <t>com</t>
  </si>
  <si>
    <t>CA</t>
  </si>
  <si>
    <t>MCV unit</t>
  </si>
  <si>
    <t>MCV flobal</t>
  </si>
  <si>
    <t>résultat b)</t>
  </si>
  <si>
    <t>R=f(N)</t>
  </si>
  <si>
    <t>MCVu*N-FF=</t>
  </si>
  <si>
    <t>résultat c)</t>
  </si>
  <si>
    <t>N =</t>
  </si>
  <si>
    <t>Seuil de rentabilité</t>
  </si>
  <si>
    <t>FV</t>
  </si>
  <si>
    <t>11*12000=132000</t>
  </si>
  <si>
    <t>FF</t>
  </si>
  <si>
    <t>40000/5=8000</t>
  </si>
  <si>
    <t>Nouveau</t>
  </si>
  <si>
    <t>Ancien</t>
  </si>
  <si>
    <t>(13*12000)</t>
  </si>
  <si>
    <t>Il faut que =</t>
  </si>
  <si>
    <t>11R + 8000 &lt; 13R</t>
  </si>
  <si>
    <t>11R - 13R &lt; -8000</t>
  </si>
  <si>
    <t>R &gt; 4000</t>
  </si>
  <si>
    <t>ammo</t>
  </si>
  <si>
    <t>N* =</t>
  </si>
  <si>
    <t>CA* =</t>
  </si>
  <si>
    <t>R* =</t>
  </si>
  <si>
    <t xml:space="preserve">dR </t>
  </si>
  <si>
    <t>= dMerge - dFF</t>
  </si>
  <si>
    <t>= ( 24 * 1200 * 0,20 ) - 70000</t>
  </si>
  <si>
    <t>= -12400</t>
  </si>
  <si>
    <t>(24 * 12000 * p ) - 70000 &gt;0</t>
  </si>
  <si>
    <t>288000p&gt;70000</t>
  </si>
  <si>
    <t>p&gt;24,3</t>
  </si>
  <si>
    <t>Marge sécurité (relative)</t>
  </si>
  <si>
    <t>Marge sécurité (absolue)</t>
  </si>
  <si>
    <t>Conso mousse</t>
  </si>
  <si>
    <t>Conso propylène</t>
  </si>
  <si>
    <t>Autres FV</t>
  </si>
  <si>
    <t>FF Fabrication</t>
  </si>
  <si>
    <t>FF Commercialisation</t>
  </si>
  <si>
    <t>FF Pub</t>
  </si>
  <si>
    <t>FF Administration</t>
  </si>
  <si>
    <t>FF Ammortissements</t>
  </si>
  <si>
    <t>Bénéfice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</si>
</sst>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0" fillId="0" borderId="0" xfId="0" applyAlignment="1">
      <alignment horizontal="right"/>
    </xf>
    <xf numFmtId="0" fontId="0" fillId="0" borderId="0" xfId="0" applyFont="1" applyAlignment="1">
      <alignment horizontal="right"/>
    </xf>
    <xf numFmtId="0" fontId="0" fillId="0" borderId="0" xfId="0" quotePrefix="1"/>
    <xf numFmtId="9" fontId="1" fillId="0" borderId="0" xfId="0" applyNumberFormat="1" applyFont="1"/>
    <xf numFmtId="0" fontId="1" fillId="0" borderId="0" xfId="0" quotePrefix="1" applyFont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8"/>
  <sheetViews>
    <sheetView tabSelected="1" topLeftCell="A64" workbookViewId="0">
      <selection activeCell="A81" sqref="A81"/>
    </sheetView>
  </sheetViews>
  <sheetFormatPr defaultRowHeight="15" x14ac:dyDescent="0.25"/>
  <cols>
    <col min="1" max="1" width="23.28515625" bestFit="1" customWidth="1"/>
    <col min="2" max="2" width="25" bestFit="1" customWidth="1"/>
    <col min="3" max="4" width="21.7109375" bestFit="1" customWidth="1"/>
  </cols>
  <sheetData>
    <row r="1" spans="1:4" x14ac:dyDescent="0.25">
      <c r="A1" t="s">
        <v>1</v>
      </c>
      <c r="B1" t="s">
        <v>2</v>
      </c>
    </row>
    <row r="3" spans="1:4" x14ac:dyDescent="0.25">
      <c r="A3" t="s">
        <v>3</v>
      </c>
    </row>
    <row r="4" spans="1:4" x14ac:dyDescent="0.25">
      <c r="A4" t="s">
        <v>4</v>
      </c>
      <c r="B4">
        <v>12000</v>
      </c>
    </row>
    <row r="5" spans="1:4" x14ac:dyDescent="0.25">
      <c r="A5" t="s">
        <v>5</v>
      </c>
      <c r="B5">
        <v>48</v>
      </c>
    </row>
    <row r="7" spans="1:4" x14ac:dyDescent="0.25">
      <c r="A7" s="1" t="s">
        <v>6</v>
      </c>
    </row>
    <row r="8" spans="1:4" x14ac:dyDescent="0.25">
      <c r="A8" t="s">
        <v>7</v>
      </c>
      <c r="B8">
        <v>13</v>
      </c>
    </row>
    <row r="9" spans="1:4" x14ac:dyDescent="0.25">
      <c r="A9" t="s">
        <v>8</v>
      </c>
      <c r="B9">
        <v>9</v>
      </c>
      <c r="C9" t="s">
        <v>10</v>
      </c>
      <c r="D9">
        <f>SUM(B8:B10)</f>
        <v>26</v>
      </c>
    </row>
    <row r="10" spans="1:4" x14ac:dyDescent="0.25">
      <c r="A10" t="s">
        <v>9</v>
      </c>
      <c r="B10">
        <v>4</v>
      </c>
    </row>
    <row r="12" spans="1:4" x14ac:dyDescent="0.25">
      <c r="A12" s="1" t="s">
        <v>11</v>
      </c>
    </row>
    <row r="13" spans="1:4" x14ac:dyDescent="0.25">
      <c r="A13" t="s">
        <v>9</v>
      </c>
      <c r="B13">
        <v>158400</v>
      </c>
    </row>
    <row r="14" spans="1:4" x14ac:dyDescent="0.25">
      <c r="A14" t="s">
        <v>12</v>
      </c>
      <c r="B14">
        <v>58300</v>
      </c>
      <c r="C14" t="s">
        <v>10</v>
      </c>
      <c r="D14">
        <f>SUM(B13:B15)</f>
        <v>265100</v>
      </c>
    </row>
    <row r="15" spans="1:4" x14ac:dyDescent="0.25">
      <c r="A15" t="s">
        <v>0</v>
      </c>
      <c r="B15">
        <v>48400</v>
      </c>
    </row>
    <row r="17" spans="1:3" x14ac:dyDescent="0.25">
      <c r="A17" t="s">
        <v>13</v>
      </c>
      <c r="B17">
        <f>B4*B5</f>
        <v>576000</v>
      </c>
    </row>
    <row r="18" spans="1:3" x14ac:dyDescent="0.25">
      <c r="A18" t="s">
        <v>14</v>
      </c>
      <c r="B18">
        <f>B5-SUM(B8:B10)</f>
        <v>22</v>
      </c>
    </row>
    <row r="19" spans="1:3" x14ac:dyDescent="0.25">
      <c r="A19" t="s">
        <v>15</v>
      </c>
      <c r="B19">
        <f>B18*B4</f>
        <v>264000</v>
      </c>
    </row>
    <row r="21" spans="1:3" x14ac:dyDescent="0.25">
      <c r="A21" s="1" t="s">
        <v>16</v>
      </c>
    </row>
    <row r="22" spans="1:3" x14ac:dyDescent="0.25">
      <c r="A22" t="s">
        <v>17</v>
      </c>
      <c r="B22" t="s">
        <v>18</v>
      </c>
    </row>
    <row r="23" spans="1:3" x14ac:dyDescent="0.25">
      <c r="A23" t="s">
        <v>17</v>
      </c>
      <c r="B23">
        <f>B18*B4-D14</f>
        <v>-1100</v>
      </c>
    </row>
    <row r="25" spans="1:3" x14ac:dyDescent="0.25">
      <c r="A25" s="1" t="s">
        <v>19</v>
      </c>
    </row>
    <row r="26" spans="1:3" x14ac:dyDescent="0.25">
      <c r="A26" t="s">
        <v>21</v>
      </c>
    </row>
    <row r="27" spans="1:3" x14ac:dyDescent="0.25">
      <c r="A27" t="s">
        <v>20</v>
      </c>
      <c r="B27">
        <f>B17-D14-B4*D9</f>
        <v>-1100</v>
      </c>
    </row>
    <row r="31" spans="1:3" x14ac:dyDescent="0.25">
      <c r="A31" t="s">
        <v>22</v>
      </c>
      <c r="B31" t="s">
        <v>23</v>
      </c>
    </row>
    <row r="32" spans="1:3" x14ac:dyDescent="0.25">
      <c r="A32" t="s">
        <v>24</v>
      </c>
      <c r="B32" t="s">
        <v>25</v>
      </c>
      <c r="C32">
        <v>140000</v>
      </c>
    </row>
    <row r="34" spans="1:3" x14ac:dyDescent="0.25">
      <c r="A34" t="s">
        <v>26</v>
      </c>
      <c r="B34">
        <v>140000</v>
      </c>
    </row>
    <row r="35" spans="1:3" x14ac:dyDescent="0.25">
      <c r="A35" t="s">
        <v>27</v>
      </c>
      <c r="B35">
        <v>156000</v>
      </c>
      <c r="C35" t="s">
        <v>28</v>
      </c>
    </row>
    <row r="37" spans="1:3" x14ac:dyDescent="0.25">
      <c r="A37" t="s">
        <v>29</v>
      </c>
      <c r="B37" t="s">
        <v>30</v>
      </c>
    </row>
    <row r="38" spans="1:3" x14ac:dyDescent="0.25">
      <c r="B38" t="s">
        <v>31</v>
      </c>
    </row>
    <row r="39" spans="1:3" x14ac:dyDescent="0.25">
      <c r="B39" t="s">
        <v>32</v>
      </c>
    </row>
    <row r="41" spans="1:3" x14ac:dyDescent="0.25">
      <c r="A41" t="s">
        <v>3</v>
      </c>
    </row>
    <row r="42" spans="1:3" x14ac:dyDescent="0.25">
      <c r="A42" t="s">
        <v>4</v>
      </c>
      <c r="B42">
        <v>12000</v>
      </c>
    </row>
    <row r="43" spans="1:3" x14ac:dyDescent="0.25">
      <c r="A43" t="s">
        <v>5</v>
      </c>
      <c r="B43">
        <v>48</v>
      </c>
    </row>
    <row r="45" spans="1:3" x14ac:dyDescent="0.25">
      <c r="A45" s="1" t="s">
        <v>6</v>
      </c>
    </row>
    <row r="46" spans="1:3" s="3" customFormat="1" x14ac:dyDescent="0.25">
      <c r="A46" s="3" t="s">
        <v>7</v>
      </c>
      <c r="B46" s="3">
        <v>11</v>
      </c>
    </row>
    <row r="47" spans="1:3" x14ac:dyDescent="0.25">
      <c r="A47" s="2" t="s">
        <v>8</v>
      </c>
      <c r="B47">
        <v>9</v>
      </c>
    </row>
    <row r="48" spans="1:3" x14ac:dyDescent="0.25">
      <c r="A48" s="2" t="s">
        <v>9</v>
      </c>
      <c r="B48">
        <v>4</v>
      </c>
    </row>
    <row r="50" spans="1:2" x14ac:dyDescent="0.25">
      <c r="A50" s="1" t="s">
        <v>11</v>
      </c>
    </row>
    <row r="51" spans="1:2" x14ac:dyDescent="0.25">
      <c r="A51" s="2" t="s">
        <v>9</v>
      </c>
      <c r="B51">
        <v>158400</v>
      </c>
    </row>
    <row r="52" spans="1:2" x14ac:dyDescent="0.25">
      <c r="A52" s="2" t="s">
        <v>12</v>
      </c>
      <c r="B52">
        <v>58300</v>
      </c>
    </row>
    <row r="53" spans="1:2" x14ac:dyDescent="0.25">
      <c r="A53" s="2" t="s">
        <v>0</v>
      </c>
      <c r="B53">
        <v>48400</v>
      </c>
    </row>
    <row r="54" spans="1:2" x14ac:dyDescent="0.25">
      <c r="A54" s="2" t="s">
        <v>33</v>
      </c>
      <c r="B54">
        <f>40000/5</f>
        <v>8000</v>
      </c>
    </row>
    <row r="56" spans="1:2" x14ac:dyDescent="0.25">
      <c r="A56" t="s">
        <v>13</v>
      </c>
      <c r="B56">
        <f>B42*B43</f>
        <v>576000</v>
      </c>
    </row>
    <row r="57" spans="1:2" x14ac:dyDescent="0.25">
      <c r="A57" t="s">
        <v>14</v>
      </c>
      <c r="B57">
        <f>B43-SUM(B46:B48)</f>
        <v>24</v>
      </c>
    </row>
    <row r="58" spans="1:2" x14ac:dyDescent="0.25">
      <c r="A58" t="s">
        <v>15</v>
      </c>
      <c r="B58">
        <f>B57*B42</f>
        <v>288000</v>
      </c>
    </row>
    <row r="60" spans="1:2" x14ac:dyDescent="0.25">
      <c r="A60" s="1" t="s">
        <v>19</v>
      </c>
    </row>
    <row r="61" spans="1:2" x14ac:dyDescent="0.25">
      <c r="A61" t="s">
        <v>21</v>
      </c>
    </row>
    <row r="62" spans="1:2" x14ac:dyDescent="0.25">
      <c r="A62" t="s">
        <v>34</v>
      </c>
      <c r="B62">
        <f>SUM(B51:B54)/B57</f>
        <v>11379.166666666666</v>
      </c>
    </row>
    <row r="63" spans="1:2" x14ac:dyDescent="0.25">
      <c r="A63" t="s">
        <v>36</v>
      </c>
      <c r="B63">
        <f>B56-SUM(B51:B54)-B42*SUM(B46:B48)</f>
        <v>14900</v>
      </c>
    </row>
    <row r="64" spans="1:2" x14ac:dyDescent="0.25">
      <c r="A64" t="s">
        <v>35</v>
      </c>
      <c r="B64">
        <f>B62*B43</f>
        <v>546200</v>
      </c>
    </row>
    <row r="66" spans="1:2" x14ac:dyDescent="0.25">
      <c r="A66" t="s">
        <v>44</v>
      </c>
      <c r="B66" t="s">
        <v>45</v>
      </c>
    </row>
    <row r="70" spans="1:2" x14ac:dyDescent="0.25">
      <c r="A70" t="s">
        <v>37</v>
      </c>
      <c r="B70" s="4" t="s">
        <v>38</v>
      </c>
    </row>
    <row r="71" spans="1:2" x14ac:dyDescent="0.25">
      <c r="B71" s="4" t="s">
        <v>39</v>
      </c>
    </row>
    <row r="72" spans="1:2" x14ac:dyDescent="0.25">
      <c r="A72" s="1" t="s">
        <v>37</v>
      </c>
      <c r="B72" s="6" t="s">
        <v>40</v>
      </c>
    </row>
    <row r="74" spans="1:2" x14ac:dyDescent="0.25">
      <c r="B74" t="s">
        <v>41</v>
      </c>
    </row>
    <row r="75" spans="1:2" x14ac:dyDescent="0.25">
      <c r="B75" t="s">
        <v>42</v>
      </c>
    </row>
    <row r="76" spans="1:2" x14ac:dyDescent="0.25">
      <c r="B76" t="s">
        <v>43</v>
      </c>
    </row>
    <row r="77" spans="1:2" x14ac:dyDescent="0.25">
      <c r="B77" s="5">
        <v>0.25</v>
      </c>
    </row>
    <row r="79" spans="1:2" x14ac:dyDescent="0.25">
      <c r="A79" t="s">
        <v>46</v>
      </c>
      <c r="B79">
        <f>11*14400</f>
        <v>158400</v>
      </c>
    </row>
    <row r="80" spans="1:2" x14ac:dyDescent="0.25">
      <c r="A80" t="s">
        <v>54</v>
      </c>
      <c r="B80">
        <v>4140</v>
      </c>
    </row>
    <row r="81" spans="1:2" x14ac:dyDescent="0.25">
      <c r="A81" t="s">
        <v>47</v>
      </c>
      <c r="B81">
        <f>8.55*14400</f>
        <v>123120.00000000001</v>
      </c>
    </row>
    <row r="82" spans="1:2" x14ac:dyDescent="0.25">
      <c r="A82" t="s">
        <v>48</v>
      </c>
      <c r="B82">
        <f>4*14400</f>
        <v>57600</v>
      </c>
    </row>
    <row r="83" spans="1:2" x14ac:dyDescent="0.25">
      <c r="A83" t="s">
        <v>49</v>
      </c>
      <c r="B83">
        <f>158400</f>
        <v>158400</v>
      </c>
    </row>
    <row r="84" spans="1:2" x14ac:dyDescent="0.25">
      <c r="A84" t="s">
        <v>50</v>
      </c>
      <c r="B84">
        <v>58300</v>
      </c>
    </row>
    <row r="85" spans="1:2" x14ac:dyDescent="0.25">
      <c r="A85" t="s">
        <v>51</v>
      </c>
      <c r="B85">
        <f>70000</f>
        <v>70000</v>
      </c>
    </row>
    <row r="86" spans="1:2" x14ac:dyDescent="0.25">
      <c r="A86" t="s">
        <v>53</v>
      </c>
      <c r="B86">
        <f>40000/5</f>
        <v>8000</v>
      </c>
    </row>
    <row r="87" spans="1:2" x14ac:dyDescent="0.25">
      <c r="A87" t="s">
        <v>52</v>
      </c>
      <c r="B87">
        <f>53240</f>
        <v>53240</v>
      </c>
    </row>
    <row r="88" spans="1:2" x14ac:dyDescent="0.25">
      <c r="B88">
        <f>SUM(B79:B87)</f>
        <v>691200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2011-03-22T14:13:16Z</dcterms:modified>
</cp:coreProperties>
</file>