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0" yWindow="0" windowWidth="24000" windowHeight="9735" tabRatio="712"/>
  </bookViews>
  <sheets>
    <sheet name="Questions 7-8-9-10-11" sheetId="8" r:id="rId1"/>
    <sheet name="Feuil1" sheetId="16" r:id="rId2"/>
  </sheet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C25" i="8"/>
  <c r="C26" s="1"/>
  <c r="H9"/>
  <c r="H10"/>
  <c r="H11"/>
  <c r="H14"/>
  <c r="H15"/>
  <c r="G18"/>
  <c r="G19"/>
  <c r="G9"/>
  <c r="G10"/>
  <c r="G11"/>
  <c r="G14"/>
  <c r="G15"/>
  <c r="G17"/>
  <c r="C22"/>
  <c r="C23"/>
  <c r="H16"/>
  <c r="G16"/>
  <c r="H13"/>
  <c r="G13"/>
  <c r="H12"/>
  <c r="G12"/>
</calcChain>
</file>

<file path=xl/sharedStrings.xml><?xml version="1.0" encoding="utf-8"?>
<sst xmlns="http://schemas.openxmlformats.org/spreadsheetml/2006/main" count="29" uniqueCount="24">
  <si>
    <t>Valeur de D</t>
  </si>
  <si>
    <t>Valeur de z pour P</t>
  </si>
  <si>
    <t>Probabilité P de tenir D</t>
  </si>
  <si>
    <t>Valeur de z</t>
  </si>
  <si>
    <t>Délai D imposé au projet</t>
  </si>
  <si>
    <t>Ecart type du projet</t>
  </si>
  <si>
    <t>Variance du projet</t>
  </si>
  <si>
    <t>Durée moyenne du projet</t>
  </si>
  <si>
    <t>Rédiger la documentation technique et le mode d'emploi et les faire imprimer</t>
  </si>
  <si>
    <t>C</t>
  </si>
  <si>
    <t>Coder, tester et intégrer le module N°5</t>
  </si>
  <si>
    <t>Coder, tester et intégrer le module N°4</t>
  </si>
  <si>
    <t>Coder, tester et intégrer le module N°3</t>
  </si>
  <si>
    <t>Coder, tester et intégrer le module N°2</t>
  </si>
  <si>
    <t>Coder, tester et intégrer le module N°1</t>
  </si>
  <si>
    <t>Tester le fonctionnement de l'ensemble du logiciel</t>
  </si>
  <si>
    <t>Réaliser les spécifications et la conception générale du logiciel</t>
  </si>
  <si>
    <t>Variance</t>
  </si>
  <si>
    <t>Durée moyenne</t>
  </si>
  <si>
    <t>Chemin critique</t>
  </si>
  <si>
    <t>Durée pessimiste</t>
  </si>
  <si>
    <t>Durée la plus probable</t>
  </si>
  <si>
    <t>Durée optimiste</t>
  </si>
  <si>
    <t>Opérations des projets LOGIC</t>
  </si>
</sst>
</file>

<file path=xl/styles.xml><?xml version="1.0" encoding="utf-8"?>
<styleSheet xmlns="http://schemas.openxmlformats.org/spreadsheetml/2006/main">
  <numFmts count="4">
    <numFmt numFmtId="164" formatCode="0.000000"/>
    <numFmt numFmtId="165" formatCode="0.00000000"/>
    <numFmt numFmtId="166" formatCode="0.0000"/>
    <numFmt numFmtId="167" formatCode="0.000"/>
  </numFmts>
  <fonts count="9">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
      <b/>
      <sz val="11"/>
      <name val="Calibri"/>
      <family val="2"/>
      <scheme val="minor"/>
    </font>
    <font>
      <sz val="10"/>
      <color rgb="FF000000"/>
      <name val="Verdana"/>
      <family val="2"/>
    </font>
    <font>
      <sz val="10"/>
      <color rgb="FF000000"/>
      <name val="Verdana"/>
      <family val="2"/>
    </font>
    <font>
      <b/>
      <sz val="10"/>
      <color rgb="FF000000"/>
      <name val="Verdana"/>
      <family val="2"/>
    </font>
  </fonts>
  <fills count="3">
    <fill>
      <patternFill patternType="none"/>
    </fill>
    <fill>
      <patternFill patternType="gray125"/>
    </fill>
    <fill>
      <patternFill patternType="solid">
        <fgColor rgb="FFFFC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rgb="FF000000"/>
      </left>
      <right style="medium">
        <color rgb="FF000000"/>
      </right>
      <top style="medium">
        <color indexed="64"/>
      </top>
      <bottom/>
      <diagonal/>
    </border>
  </borders>
  <cellStyleXfs count="1">
    <xf numFmtId="0" fontId="0" fillId="0" borderId="0"/>
  </cellStyleXfs>
  <cellXfs count="39">
    <xf numFmtId="0" fontId="0" fillId="0" borderId="0" xfId="0"/>
    <xf numFmtId="164" fontId="0" fillId="0" borderId="3" xfId="0" applyNumberFormat="1" applyBorder="1" applyAlignment="1">
      <alignment horizontal="center" vertical="center"/>
    </xf>
    <xf numFmtId="165" fontId="0" fillId="0" borderId="2" xfId="0" applyNumberFormat="1" applyBorder="1" applyAlignment="1">
      <alignment horizontal="center" vertical="center"/>
    </xf>
    <xf numFmtId="0" fontId="2" fillId="0" borderId="17" xfId="0" applyFont="1" applyBorder="1" applyAlignment="1">
      <alignment horizontal="center" vertical="center"/>
    </xf>
    <xf numFmtId="2" fontId="0" fillId="0" borderId="19" xfId="0" applyNumberFormat="1" applyBorder="1" applyAlignment="1">
      <alignment horizontal="center" vertical="center" readingOrder="1"/>
    </xf>
    <xf numFmtId="2" fontId="0" fillId="0" borderId="20" xfId="0" applyNumberFormat="1" applyBorder="1" applyAlignment="1">
      <alignment horizontal="center" vertical="center" readingOrder="1"/>
    </xf>
    <xf numFmtId="2" fontId="6" fillId="0" borderId="21" xfId="0" applyNumberFormat="1" applyFont="1" applyBorder="1" applyAlignment="1">
      <alignment horizontal="center" vertical="center" wrapText="1" readingOrder="1"/>
    </xf>
    <xf numFmtId="166" fontId="6" fillId="0" borderId="11" xfId="0" applyNumberFormat="1" applyFont="1" applyBorder="1" applyAlignment="1">
      <alignment horizontal="center" vertical="center" wrapText="1" readingOrder="1"/>
    </xf>
    <xf numFmtId="167" fontId="6" fillId="0" borderId="14" xfId="0" applyNumberFormat="1" applyFont="1" applyBorder="1" applyAlignment="1">
      <alignment horizontal="center" vertical="center" wrapText="1" readingOrder="1"/>
    </xf>
    <xf numFmtId="0" fontId="7" fillId="0" borderId="14" xfId="0" applyFont="1" applyBorder="1" applyAlignment="1">
      <alignment horizontal="center" vertical="center" wrapText="1" readingOrder="1"/>
    </xf>
    <xf numFmtId="0" fontId="6" fillId="0" borderId="14" xfId="0" applyFont="1" applyBorder="1" applyAlignment="1">
      <alignment horizontal="center" vertical="center" wrapText="1" readingOrder="1"/>
    </xf>
    <xf numFmtId="0" fontId="6" fillId="0" borderId="10" xfId="0" applyFont="1" applyBorder="1" applyAlignment="1">
      <alignment horizontal="center" vertical="center" wrapText="1" readingOrder="1"/>
    </xf>
    <xf numFmtId="0" fontId="6" fillId="0" borderId="9" xfId="0" applyFont="1" applyBorder="1" applyAlignment="1">
      <alignment horizontal="center" vertical="center" wrapText="1" readingOrder="1"/>
    </xf>
    <xf numFmtId="166" fontId="6" fillId="0" borderId="8" xfId="0" applyNumberFormat="1" applyFont="1" applyBorder="1" applyAlignment="1">
      <alignment horizontal="center" vertical="center" wrapText="1" readingOrder="1"/>
    </xf>
    <xf numFmtId="167" fontId="6" fillId="0" borderId="1" xfId="0" applyNumberFormat="1" applyFont="1" applyBorder="1" applyAlignment="1">
      <alignment horizontal="center" vertical="center" wrapText="1" readingOrder="1"/>
    </xf>
    <xf numFmtId="0" fontId="7"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7" xfId="0" applyFont="1" applyBorder="1" applyAlignment="1">
      <alignment horizontal="center" vertical="center" wrapText="1" readingOrder="1"/>
    </xf>
    <xf numFmtId="166" fontId="6" fillId="0" borderId="6" xfId="0" applyNumberFormat="1" applyFont="1" applyBorder="1" applyAlignment="1">
      <alignment horizontal="center" vertical="center" wrapText="1" readingOrder="1"/>
    </xf>
    <xf numFmtId="167" fontId="6" fillId="0" borderId="5" xfId="0" applyNumberFormat="1" applyFont="1" applyBorder="1" applyAlignment="1">
      <alignment horizontal="center" vertical="center" wrapText="1" readingOrder="1"/>
    </xf>
    <xf numFmtId="0" fontId="7" fillId="0" borderId="5" xfId="0" applyFont="1" applyBorder="1" applyAlignment="1">
      <alignment horizontal="center" vertical="center" wrapText="1" readingOrder="1"/>
    </xf>
    <xf numFmtId="0" fontId="6" fillId="0" borderId="5" xfId="0" applyFont="1" applyBorder="1" applyAlignment="1">
      <alignment horizontal="center" vertical="center" wrapText="1" readingOrder="1"/>
    </xf>
    <xf numFmtId="0" fontId="6" fillId="0" borderId="4" xfId="0" applyFont="1" applyBorder="1" applyAlignment="1">
      <alignment horizontal="center" vertical="center" wrapText="1" readingOrder="1"/>
    </xf>
    <xf numFmtId="0" fontId="8" fillId="2" borderId="12" xfId="0" applyFont="1" applyFill="1" applyBorder="1" applyAlignment="1">
      <alignment horizontal="center" vertical="center" wrapText="1" readingOrder="1"/>
    </xf>
    <xf numFmtId="0" fontId="8" fillId="2" borderId="22" xfId="0" applyFont="1" applyFill="1" applyBorder="1" applyAlignment="1">
      <alignment horizontal="center" vertical="center" wrapText="1" readingOrder="1"/>
    </xf>
    <xf numFmtId="0" fontId="8" fillId="2" borderId="13" xfId="0" applyFont="1" applyFill="1" applyBorder="1" applyAlignment="1">
      <alignment horizontal="center" vertical="center" wrapText="1" readingOrder="1"/>
    </xf>
    <xf numFmtId="0" fontId="4" fillId="2" borderId="18" xfId="0" applyFont="1" applyFill="1" applyBorder="1" applyAlignment="1">
      <alignment horizontal="center" vertical="center"/>
    </xf>
    <xf numFmtId="0" fontId="1" fillId="2" borderId="16" xfId="0" applyFont="1" applyFill="1" applyBorder="1" applyAlignment="1">
      <alignment horizontal="center" vertical="center"/>
    </xf>
    <xf numFmtId="0" fontId="5" fillId="2" borderId="16" xfId="0" applyFont="1" applyFill="1" applyBorder="1" applyAlignment="1">
      <alignment horizontal="center" vertical="center"/>
    </xf>
    <xf numFmtId="0" fontId="4" fillId="2" borderId="16" xfId="0" applyFont="1" applyFill="1" applyBorder="1" applyAlignment="1">
      <alignment horizontal="center" vertical="center"/>
    </xf>
    <xf numFmtId="0" fontId="1" fillId="2" borderId="15" xfId="0" applyFont="1" applyFill="1" applyBorder="1" applyAlignment="1">
      <alignment horizontal="center" vertical="center"/>
    </xf>
    <xf numFmtId="10" fontId="3" fillId="0" borderId="2" xfId="0" applyNumberFormat="1" applyFont="1" applyBorder="1" applyAlignment="1">
      <alignment horizontal="center" vertical="center"/>
    </xf>
    <xf numFmtId="10" fontId="2" fillId="0" borderId="2" xfId="0" applyNumberFormat="1" applyFont="1" applyBorder="1" applyAlignment="1">
      <alignment horizontal="center" vertical="center"/>
    </xf>
    <xf numFmtId="0" fontId="1" fillId="2" borderId="18"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537885</xdr:colOff>
      <xdr:row>4</xdr:row>
      <xdr:rowOff>100855</xdr:rowOff>
    </xdr:from>
    <xdr:to>
      <xdr:col>15</xdr:col>
      <xdr:colOff>11206</xdr:colOff>
      <xdr:row>9</xdr:row>
      <xdr:rowOff>1</xdr:rowOff>
    </xdr:to>
    <xdr:sp macro="" textlink="">
      <xdr:nvSpPr>
        <xdr:cNvPr id="4" name="ZoneTexte 3"/>
        <xdr:cNvSpPr txBox="1"/>
      </xdr:nvSpPr>
      <xdr:spPr>
        <a:xfrm>
          <a:off x="9468973" y="862855"/>
          <a:ext cx="5871880" cy="14007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FR" sz="1100" b="1"/>
            <a:t>7) </a:t>
          </a:r>
          <a:r>
            <a:rPr lang="fr-FR" sz="1100" b="1" baseline="0">
              <a:solidFill>
                <a:schemeClr val="dk1"/>
              </a:solidFill>
              <a:latin typeface="+mn-lt"/>
              <a:ea typeface="+mn-ea"/>
              <a:cs typeface="+mn-cs"/>
            </a:rPr>
            <a:t> </a:t>
          </a:r>
          <a:r>
            <a:rPr lang="fr-FR" sz="1100" baseline="0">
              <a:solidFill>
                <a:schemeClr val="dk1"/>
              </a:solidFill>
              <a:latin typeface="+mn-lt"/>
              <a:ea typeface="+mn-ea"/>
              <a:cs typeface="+mn-cs"/>
            </a:rPr>
            <a:t>La</a:t>
          </a:r>
          <a:r>
            <a:rPr lang="fr-FR" sz="1100">
              <a:solidFill>
                <a:schemeClr val="dk1"/>
              </a:solidFill>
              <a:latin typeface="+mn-lt"/>
              <a:ea typeface="+mn-ea"/>
              <a:cs typeface="+mn-cs"/>
            </a:rPr>
            <a:t> date</a:t>
          </a:r>
          <a:r>
            <a:rPr lang="fr-FR" sz="1100" baseline="0">
              <a:solidFill>
                <a:schemeClr val="dk1"/>
              </a:solidFill>
              <a:latin typeface="+mn-lt"/>
              <a:ea typeface="+mn-ea"/>
              <a:cs typeface="+mn-cs"/>
            </a:rPr>
            <a:t>  de début </a:t>
          </a:r>
          <a:r>
            <a:rPr lang="fr-FR" sz="1100">
              <a:solidFill>
                <a:schemeClr val="dk1"/>
              </a:solidFill>
              <a:latin typeface="+mn-lt"/>
              <a:ea typeface="+mn-ea"/>
              <a:cs typeface="+mn-cs"/>
            </a:rPr>
            <a:t>prévisionnelle du logiciel LOGIC est le 16 juin 2014</a:t>
          </a:r>
          <a:r>
            <a:rPr lang="fr-FR" sz="1100" baseline="0">
              <a:solidFill>
                <a:schemeClr val="dk1"/>
              </a:solidFill>
              <a:latin typeface="+mn-lt"/>
              <a:ea typeface="+mn-ea"/>
              <a:cs typeface="+mn-cs"/>
            </a:rPr>
            <a:t> </a:t>
          </a:r>
          <a:r>
            <a:rPr lang="fr-FR" sz="1100">
              <a:solidFill>
                <a:schemeClr val="dk1"/>
              </a:solidFill>
              <a:latin typeface="+mn-lt"/>
              <a:ea typeface="+mn-ea"/>
              <a:cs typeface="+mn-cs"/>
            </a:rPr>
            <a:t>et la</a:t>
          </a:r>
          <a:r>
            <a:rPr lang="fr-FR" sz="1100" baseline="0">
              <a:solidFill>
                <a:schemeClr val="dk1"/>
              </a:solidFill>
              <a:latin typeface="+mn-lt"/>
              <a:ea typeface="+mn-ea"/>
              <a:cs typeface="+mn-cs"/>
            </a:rPr>
            <a:t> date de fin prévisionnelle est le 24 octobre 2014</a:t>
          </a:r>
          <a:endParaRPr lang="fr-FR" sz="1100">
            <a:solidFill>
              <a:schemeClr val="dk1"/>
            </a:solidFill>
            <a:latin typeface="+mn-lt"/>
            <a:ea typeface="+mn-ea"/>
            <a:cs typeface="+mn-cs"/>
          </a:endParaRPr>
        </a:p>
        <a:p>
          <a:r>
            <a:rPr lang="fr-FR" sz="1100" b="1">
              <a:solidFill>
                <a:schemeClr val="dk1"/>
              </a:solidFill>
              <a:latin typeface="+mn-lt"/>
              <a:ea typeface="+mn-ea"/>
              <a:cs typeface="+mn-cs"/>
            </a:rPr>
            <a:t> </a:t>
          </a:r>
          <a:r>
            <a:rPr lang="fr-FR" sz="1100" b="1"/>
            <a:t>8) Il</a:t>
          </a:r>
          <a:r>
            <a:rPr lang="fr-FR" sz="1100"/>
            <a:t> </a:t>
          </a:r>
          <a:r>
            <a:rPr lang="fr-FR" sz="1100">
              <a:solidFill>
                <a:schemeClr val="dk1"/>
              </a:solidFill>
              <a:latin typeface="+mn-lt"/>
              <a:ea typeface="+mn-ea"/>
              <a:cs typeface="+mn-cs"/>
            </a:rPr>
            <a:t>y'a 33,31% de chances de terminer le logiciel</a:t>
          </a:r>
          <a:r>
            <a:rPr lang="fr-FR" sz="1100" baseline="0">
              <a:solidFill>
                <a:schemeClr val="dk1"/>
              </a:solidFill>
              <a:latin typeface="+mn-lt"/>
              <a:ea typeface="+mn-ea"/>
              <a:cs typeface="+mn-cs"/>
            </a:rPr>
            <a:t> LOGIC en 95 jours et il faut au moins un délai D de 116 jours pour avoir 99% de chances de le tenir</a:t>
          </a:r>
          <a:endParaRPr lang="fr-FR" sz="1100" baseline="0"/>
        </a:p>
        <a:p>
          <a:r>
            <a:rPr lang="fr-FR" sz="1100" b="1" baseline="0"/>
            <a:t>9)  </a:t>
          </a:r>
          <a:r>
            <a:rPr lang="fr-FR" sz="1100" b="0" baseline="0">
              <a:solidFill>
                <a:schemeClr val="dk1"/>
              </a:solidFill>
              <a:latin typeface="+mn-lt"/>
              <a:ea typeface="+mn-ea"/>
              <a:cs typeface="+mn-cs"/>
            </a:rPr>
            <a:t>I</a:t>
          </a:r>
          <a:r>
            <a:rPr lang="fr-FR" sz="1100" baseline="0">
              <a:solidFill>
                <a:schemeClr val="dk1"/>
              </a:solidFill>
              <a:latin typeface="+mn-lt"/>
              <a:ea typeface="+mn-ea"/>
              <a:cs typeface="+mn-cs"/>
            </a:rPr>
            <a:t>l faut au moins un délai D de 111 jours pour avoir 95% de chances de le tenir.</a:t>
          </a:r>
          <a:endParaRPr lang="fr-FR" sz="1100" baseline="0"/>
        </a:p>
        <a:p>
          <a:r>
            <a:rPr lang="fr-FR" sz="1100" b="1">
              <a:solidFill>
                <a:schemeClr val="dk1"/>
              </a:solidFill>
              <a:latin typeface="+mn-lt"/>
              <a:ea typeface="+mn-ea"/>
              <a:cs typeface="+mn-cs"/>
            </a:rPr>
            <a:t>10)</a:t>
          </a:r>
          <a:r>
            <a:rPr lang="fr-FR" sz="1100" baseline="0">
              <a:solidFill>
                <a:schemeClr val="dk1"/>
              </a:solidFill>
              <a:latin typeface="+mn-lt"/>
              <a:ea typeface="+mn-ea"/>
              <a:cs typeface="+mn-cs"/>
            </a:rPr>
            <a:t> Oui il est possible de lui accorder ce délai sans repousser la date du fin de projet TNP et la marge totale qui resterait sur le logiciel, est de 69 jours.</a:t>
          </a:r>
          <a:endParaRPr lang="fr-FR"/>
        </a:p>
        <a:p>
          <a:r>
            <a:rPr lang="fr-FR" sz="1100" b="1" baseline="0">
              <a:solidFill>
                <a:schemeClr val="dk1"/>
              </a:solidFill>
              <a:latin typeface="+mn-lt"/>
              <a:ea typeface="+mn-ea"/>
              <a:cs typeface="+mn-cs"/>
            </a:rPr>
            <a:t>11) </a:t>
          </a:r>
          <a:r>
            <a:rPr lang="fr-FR" sz="1100" baseline="0">
              <a:solidFill>
                <a:schemeClr val="dk1"/>
              </a:solidFill>
              <a:latin typeface="+mn-lt"/>
              <a:ea typeface="+mn-ea"/>
              <a:cs typeface="+mn-cs"/>
            </a:rPr>
            <a:t>Si les opérations ont leurs valeurs pessimistes, il va rester de la marge totale,elle est de 25 jours.</a:t>
          </a:r>
          <a:endParaRPr lang="fr-FR" sz="1100">
            <a:solidFill>
              <a:schemeClr val="dk1"/>
            </a:solidFill>
            <a:latin typeface="+mn-lt"/>
            <a:ea typeface="+mn-ea"/>
            <a:cs typeface="+mn-cs"/>
          </a:endParaRPr>
        </a:p>
        <a:p>
          <a:endParaRPr lang="fr-FR" sz="1100" baseline="0"/>
        </a:p>
        <a:p>
          <a:endParaRPr lang="fr-F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7:H26"/>
  <sheetViews>
    <sheetView tabSelected="1" zoomScale="85" zoomScaleNormal="85" workbookViewId="0">
      <selection activeCell="J16" sqref="J16"/>
    </sheetView>
  </sheetViews>
  <sheetFormatPr baseColWidth="10" defaultColWidth="11.42578125" defaultRowHeight="15"/>
  <cols>
    <col min="2" max="2" width="29.85546875" customWidth="1"/>
    <col min="3" max="3" width="14.28515625" customWidth="1"/>
    <col min="4" max="4" width="16.85546875" customWidth="1"/>
    <col min="5" max="5" width="16.5703125" customWidth="1"/>
    <col min="6" max="6" width="14.42578125" customWidth="1"/>
    <col min="7" max="7" width="15.28515625" customWidth="1"/>
    <col min="8" max="8" width="15.140625" customWidth="1"/>
    <col min="9" max="9" width="17" customWidth="1"/>
    <col min="10" max="10" width="13.28515625" customWidth="1"/>
    <col min="11" max="11" width="20" customWidth="1"/>
  </cols>
  <sheetData>
    <row r="7" spans="2:8" ht="15" customHeight="1" thickBot="1"/>
    <row r="8" spans="2:8" ht="35.25" customHeight="1" thickBot="1">
      <c r="B8" s="23" t="s">
        <v>23</v>
      </c>
      <c r="C8" s="24" t="s">
        <v>22</v>
      </c>
      <c r="D8" s="24" t="s">
        <v>21</v>
      </c>
      <c r="E8" s="25" t="s">
        <v>20</v>
      </c>
      <c r="F8" s="24" t="s">
        <v>19</v>
      </c>
      <c r="G8" s="24" t="s">
        <v>18</v>
      </c>
      <c r="H8" s="25" t="s">
        <v>17</v>
      </c>
    </row>
    <row r="9" spans="2:8" ht="37.5" customHeight="1">
      <c r="B9" s="22" t="s">
        <v>16</v>
      </c>
      <c r="C9" s="21">
        <v>25</v>
      </c>
      <c r="D9" s="21">
        <v>30</v>
      </c>
      <c r="E9" s="21">
        <v>45</v>
      </c>
      <c r="F9" s="20" t="s">
        <v>9</v>
      </c>
      <c r="G9" s="19">
        <f t="shared" ref="G9:G16" si="0">(C9+4*D9+E9)/6</f>
        <v>31.666666666666668</v>
      </c>
      <c r="H9" s="18">
        <f t="shared" ref="H9:H16" si="1">((E9-C9)/6)^2</f>
        <v>11.111111111111112</v>
      </c>
    </row>
    <row r="10" spans="2:8" ht="30" customHeight="1">
      <c r="B10" s="17" t="s">
        <v>15</v>
      </c>
      <c r="C10" s="16">
        <v>10</v>
      </c>
      <c r="D10" s="16">
        <v>20</v>
      </c>
      <c r="E10" s="16">
        <v>35</v>
      </c>
      <c r="F10" s="15" t="s">
        <v>9</v>
      </c>
      <c r="G10" s="14">
        <f t="shared" si="0"/>
        <v>20.833333333333332</v>
      </c>
      <c r="H10" s="13">
        <f t="shared" si="1"/>
        <v>17.361111111111114</v>
      </c>
    </row>
    <row r="11" spans="2:8" ht="34.5" customHeight="1">
      <c r="B11" s="17" t="s">
        <v>14</v>
      </c>
      <c r="C11" s="16">
        <v>5</v>
      </c>
      <c r="D11" s="16">
        <v>15</v>
      </c>
      <c r="E11" s="16">
        <v>25</v>
      </c>
      <c r="F11" s="15" t="s">
        <v>9</v>
      </c>
      <c r="G11" s="14">
        <f t="shared" si="0"/>
        <v>15</v>
      </c>
      <c r="H11" s="13">
        <f t="shared" si="1"/>
        <v>11.111111111111112</v>
      </c>
    </row>
    <row r="12" spans="2:8" ht="29.25" customHeight="1">
      <c r="B12" s="17" t="s">
        <v>13</v>
      </c>
      <c r="C12" s="16">
        <v>5</v>
      </c>
      <c r="D12" s="16">
        <v>10</v>
      </c>
      <c r="E12" s="16">
        <v>25</v>
      </c>
      <c r="F12" s="15"/>
      <c r="G12" s="14">
        <f t="shared" si="0"/>
        <v>11.666666666666666</v>
      </c>
      <c r="H12" s="13">
        <f t="shared" si="1"/>
        <v>11.111111111111112</v>
      </c>
    </row>
    <row r="13" spans="2:8" ht="27.75" customHeight="1">
      <c r="B13" s="17" t="s">
        <v>12</v>
      </c>
      <c r="C13" s="16">
        <v>5</v>
      </c>
      <c r="D13" s="16">
        <v>15</v>
      </c>
      <c r="E13" s="16">
        <v>30</v>
      </c>
      <c r="F13" s="15"/>
      <c r="G13" s="14">
        <f t="shared" si="0"/>
        <v>15.833333333333334</v>
      </c>
      <c r="H13" s="13">
        <f t="shared" si="1"/>
        <v>17.361111111111114</v>
      </c>
    </row>
    <row r="14" spans="2:8" ht="24.75" customHeight="1">
      <c r="B14" s="17" t="s">
        <v>11</v>
      </c>
      <c r="C14" s="16">
        <v>5</v>
      </c>
      <c r="D14" s="16">
        <v>10</v>
      </c>
      <c r="E14" s="16">
        <v>15</v>
      </c>
      <c r="F14" s="15" t="s">
        <v>9</v>
      </c>
      <c r="G14" s="14">
        <f t="shared" si="0"/>
        <v>10</v>
      </c>
      <c r="H14" s="13">
        <f t="shared" si="1"/>
        <v>2.7777777777777781</v>
      </c>
    </row>
    <row r="15" spans="2:8" ht="25.5">
      <c r="B15" s="17" t="s">
        <v>10</v>
      </c>
      <c r="C15" s="16">
        <v>10</v>
      </c>
      <c r="D15" s="16">
        <v>20</v>
      </c>
      <c r="E15" s="16">
        <v>35</v>
      </c>
      <c r="F15" s="15" t="s">
        <v>9</v>
      </c>
      <c r="G15" s="14">
        <f t="shared" si="0"/>
        <v>20.833333333333332</v>
      </c>
      <c r="H15" s="13">
        <f t="shared" si="1"/>
        <v>17.361111111111114</v>
      </c>
    </row>
    <row r="16" spans="2:8" ht="39" thickBot="1">
      <c r="B16" s="12" t="s">
        <v>8</v>
      </c>
      <c r="C16" s="11">
        <v>25</v>
      </c>
      <c r="D16" s="11">
        <v>35</v>
      </c>
      <c r="E16" s="10">
        <v>50</v>
      </c>
      <c r="F16" s="9"/>
      <c r="G16" s="8">
        <f t="shared" si="0"/>
        <v>35.833333333333336</v>
      </c>
      <c r="H16" s="7">
        <f t="shared" si="1"/>
        <v>17.361111111111114</v>
      </c>
    </row>
    <row r="17" spans="2:7">
      <c r="E17" s="33" t="s">
        <v>7</v>
      </c>
      <c r="F17" s="34"/>
      <c r="G17" s="6">
        <f>SUMIF(F9:F16,"C",G9:G16)</f>
        <v>98.333333333333329</v>
      </c>
    </row>
    <row r="18" spans="2:7">
      <c r="E18" s="35" t="s">
        <v>6</v>
      </c>
      <c r="F18" s="36"/>
      <c r="G18" s="5">
        <f>SUMIF(F9:F16,"C",H9:H16)</f>
        <v>59.722222222222236</v>
      </c>
    </row>
    <row r="19" spans="2:7" ht="15.75" thickBot="1">
      <c r="E19" s="37" t="s">
        <v>5</v>
      </c>
      <c r="F19" s="38"/>
      <c r="G19" s="4">
        <f>SQRT(G18)</f>
        <v>7.7280154129130869</v>
      </c>
    </row>
    <row r="20" spans="2:7" ht="15.75" thickBot="1"/>
    <row r="21" spans="2:7">
      <c r="B21" s="26" t="s">
        <v>4</v>
      </c>
      <c r="C21" s="3">
        <v>95</v>
      </c>
    </row>
    <row r="22" spans="2:7">
      <c r="B22" s="27" t="s">
        <v>3</v>
      </c>
      <c r="C22" s="2">
        <f>(C21-G17)/G19</f>
        <v>-0.43133109281375304</v>
      </c>
    </row>
    <row r="23" spans="2:7">
      <c r="B23" s="28" t="s">
        <v>2</v>
      </c>
      <c r="C23" s="31">
        <f>NORMSDIST(C22)</f>
        <v>0.3331138227048096</v>
      </c>
    </row>
    <row r="24" spans="2:7">
      <c r="B24" s="29" t="s">
        <v>2</v>
      </c>
      <c r="C24" s="32">
        <v>0.99</v>
      </c>
    </row>
    <row r="25" spans="2:7">
      <c r="B25" s="27" t="s">
        <v>1</v>
      </c>
      <c r="C25" s="2">
        <f>NORMSINV(C24)</f>
        <v>2.3263478740408399</v>
      </c>
    </row>
    <row r="26" spans="2:7" ht="15.75" thickBot="1">
      <c r="B26" s="30" t="s">
        <v>0</v>
      </c>
      <c r="C26" s="1">
        <f>(C25*G19)+G17</f>
        <v>116.31138555971853</v>
      </c>
    </row>
  </sheetData>
  <mergeCells count="3">
    <mergeCell ref="E17:F17"/>
    <mergeCell ref="E18:F18"/>
    <mergeCell ref="E19:F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topLeftCell="A3" workbookViewId="0">
      <selection activeCell="O20" sqref="O20"/>
    </sheetView>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Questions 7-8-9-10-11</vt:lpstr>
      <vt:lpstr>Feuil1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raouf.latroch@gmail.com</dc:creator>
  <cp:lastModifiedBy>Administrator</cp:lastModifiedBy>
  <dcterms:created xsi:type="dcterms:W3CDTF">2012-11-11T15:57:06Z</dcterms:created>
  <dcterms:modified xsi:type="dcterms:W3CDTF">2013-10-02T09:40:48Z</dcterms:modified>
</cp:coreProperties>
</file>